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tabRatio="605" activeTab="0"/>
  </bookViews>
  <sheets>
    <sheet name="40а" sheetId="1" r:id="rId1"/>
    <sheet name="42" sheetId="2" r:id="rId2"/>
    <sheet name="42а" sheetId="3" r:id="rId3"/>
    <sheet name="44" sheetId="4" r:id="rId4"/>
    <sheet name="44а" sheetId="5" r:id="rId5"/>
    <sheet name="46" sheetId="6" r:id="rId6"/>
    <sheet name="12а" sheetId="7" r:id="rId7"/>
    <sheet name="ком.40а" sheetId="8" r:id="rId8"/>
    <sheet name="ком.42" sheetId="9" r:id="rId9"/>
    <sheet name="ком.42а" sheetId="10" r:id="rId10"/>
    <sheet name="ком.44" sheetId="11" r:id="rId11"/>
    <sheet name="ком.44а" sheetId="12" r:id="rId12"/>
    <sheet name="ком.46" sheetId="13" r:id="rId13"/>
    <sheet name="ком.12а" sheetId="14" r:id="rId14"/>
  </sheets>
  <definedNames/>
  <calcPr fullCalcOnLoad="1"/>
</workbook>
</file>

<file path=xl/sharedStrings.xml><?xml version="1.0" encoding="utf-8"?>
<sst xmlns="http://schemas.openxmlformats.org/spreadsheetml/2006/main" count="596" uniqueCount="110">
  <si>
    <t>Статья доходов и расходов</t>
  </si>
  <si>
    <t xml:space="preserve">ВСЕГО РАСХОДОВ </t>
  </si>
  <si>
    <t>№       п/п</t>
  </si>
  <si>
    <t>Вывоз и захоронение ТБО</t>
  </si>
  <si>
    <t xml:space="preserve">Содержание лифтов </t>
  </si>
  <si>
    <t>2.1.</t>
  </si>
  <si>
    <t>2.2.</t>
  </si>
  <si>
    <t>2.4.</t>
  </si>
  <si>
    <t>2.5.</t>
  </si>
  <si>
    <t>2.7.</t>
  </si>
  <si>
    <t>Газоснабжение</t>
  </si>
  <si>
    <t>Электроэнергия</t>
  </si>
  <si>
    <t>ИТОГО</t>
  </si>
  <si>
    <t>2.6.</t>
  </si>
  <si>
    <t>директор ООО ЖЭУ "Подольский ДСК"</t>
  </si>
  <si>
    <t>_____________________В.В.Снитко</t>
  </si>
  <si>
    <t>Заработная плата</t>
  </si>
  <si>
    <t>Страховые взносы</t>
  </si>
  <si>
    <t>Материалы</t>
  </si>
  <si>
    <t>Техничесое обслуживание вентканалов, электроработы</t>
  </si>
  <si>
    <t>Дератизация, дезинсекция</t>
  </si>
  <si>
    <t>Общехозяйственные расходы всего, в том числе:</t>
  </si>
  <si>
    <t>Заработная плата АУП и ИТР</t>
  </si>
  <si>
    <t>Страхование ж/ф</t>
  </si>
  <si>
    <t>Амортизация ОС</t>
  </si>
  <si>
    <t>Услуги БТИ</t>
  </si>
  <si>
    <t>Санитарное содержание мест общего пользования (договор с ООО "Клинтехно)</t>
  </si>
  <si>
    <t>вывоз снега, работа трактора</t>
  </si>
  <si>
    <r>
      <t>Финансовый результам</t>
    </r>
    <r>
      <rPr>
        <sz val="11"/>
        <rFont val="Arial Cyr"/>
        <family val="0"/>
      </rPr>
      <t xml:space="preserve"> </t>
    </r>
  </si>
  <si>
    <t xml:space="preserve">Отопление </t>
  </si>
  <si>
    <t>ГВС</t>
  </si>
  <si>
    <t xml:space="preserve">ХВС </t>
  </si>
  <si>
    <t xml:space="preserve">Канализация </t>
  </si>
  <si>
    <t>Сведения о коммунальных услугах по адресу: ул. Литейная, д.46</t>
  </si>
  <si>
    <t>Утверждаю</t>
  </si>
  <si>
    <r>
      <t>Площадь МКД, м</t>
    </r>
    <r>
      <rPr>
        <sz val="10"/>
        <rFont val="Calibri"/>
        <family val="2"/>
      </rPr>
      <t>²</t>
    </r>
  </si>
  <si>
    <t xml:space="preserve">Фактически начислено собственникам за отчетный период, руб. </t>
  </si>
  <si>
    <r>
      <rPr>
        <b/>
        <i/>
        <sz val="10"/>
        <rFont val="Arial Cyr"/>
        <family val="0"/>
      </rPr>
      <t xml:space="preserve">Содержание и ремонт жилых помещений всего:            </t>
    </r>
    <r>
      <rPr>
        <sz val="10"/>
        <rFont val="Arial Cyr"/>
        <family val="0"/>
      </rPr>
      <t xml:space="preserve">                                 в том числе                       </t>
    </r>
  </si>
  <si>
    <t>от содержания общего имущества</t>
  </si>
  <si>
    <t>от управления МКД</t>
  </si>
  <si>
    <r>
      <t>Ставка оплаты, руб., м</t>
    </r>
    <r>
      <rPr>
        <sz val="10"/>
        <rFont val="Calibri"/>
        <family val="2"/>
      </rPr>
      <t>²</t>
    </r>
  </si>
  <si>
    <t>Расходы, руб.</t>
  </si>
  <si>
    <t>Фактически начислено за отчетный период, руб.</t>
  </si>
  <si>
    <t>Задолженность собственников за отчетный период, руб.</t>
  </si>
  <si>
    <t>Наименование коммунальной услуги</t>
  </si>
  <si>
    <t>Начислено за поставку КУ за отчетный период, руб.</t>
  </si>
  <si>
    <t>Задолженность собственников за КУ за отчетный период, руб.</t>
  </si>
  <si>
    <t>Оплачено КУ по показаниям ОДПУ за отчетный период, руб.</t>
  </si>
  <si>
    <t>Фактически оплачено собственниками за отчетный, руб.</t>
  </si>
  <si>
    <t>Техническое обслуживание всего, в том числе:</t>
  </si>
  <si>
    <t>Работы, выполненные подрядными организациями всего, в том числе:</t>
  </si>
  <si>
    <t>Герметизация межпанельных швов</t>
  </si>
  <si>
    <t>Работы, выполненные собственными силами, входящие в ставку оплаты содержания и ремонта Ж/Ф всего, в том числе:</t>
  </si>
  <si>
    <t>Смена вентилей и клапанов обратных муфтовых на ГВС</t>
  </si>
  <si>
    <t>Смена вентилей и клапанов обратных муфтовых на отопление</t>
  </si>
  <si>
    <t>Смена вентилей и клапанов обратных муфтовых на ХВС</t>
  </si>
  <si>
    <t>Ремонт отмостки</t>
  </si>
  <si>
    <t>Ремонт входных дверей и окон (общестроительные работы)</t>
  </si>
  <si>
    <t>Электротехнические и электромонтажные работы (смена ламп накаливания, светильников)</t>
  </si>
  <si>
    <t>Аренда офиса</t>
  </si>
  <si>
    <t>аренда земельного участка</t>
  </si>
  <si>
    <t>транспортные услуги</t>
  </si>
  <si>
    <t>услуги связи</t>
  </si>
  <si>
    <t>канцтовары, подписка, почтово-телеграфные расходы</t>
  </si>
  <si>
    <t>обучение, повышение квалификации</t>
  </si>
  <si>
    <t>програмное обеспечение (1С, Астра,Астрал, Строительный эксперт)</t>
  </si>
  <si>
    <t>програмное обслуживание</t>
  </si>
  <si>
    <t>ремонт и содержание компьютеров и оргтехники</t>
  </si>
  <si>
    <t>консультационные услуги</t>
  </si>
  <si>
    <t>взыскание задолженности</t>
  </si>
  <si>
    <t>Содержание придомовой территории всего, в том числе</t>
  </si>
  <si>
    <t>договор на содержание территорий</t>
  </si>
  <si>
    <t>уборка наледи и снега</t>
  </si>
  <si>
    <t>ЗУ "Домофон"</t>
  </si>
  <si>
    <t>2.8.</t>
  </si>
  <si>
    <t>ТО ИТП</t>
  </si>
  <si>
    <t>договор на обслуживание ИТП</t>
  </si>
  <si>
    <t>обслуживание приборов учета</t>
  </si>
  <si>
    <t>2.9.</t>
  </si>
  <si>
    <t xml:space="preserve">Капитальный ремонт </t>
  </si>
  <si>
    <t>Фактически оплачено собственниками за отчетный период , руб.</t>
  </si>
  <si>
    <t>Смена вентилей и клапанов обратных муфтовых, задвижек на ХВС, водоотведения</t>
  </si>
  <si>
    <r>
      <t xml:space="preserve">  ОТЧЕТНАЯ СМЕТА ДОХОДОВ И РАСХОДОВ ЗА 2015 год  ЖЭУ "Подольский ДСК"  по адресу: </t>
    </r>
    <r>
      <rPr>
        <b/>
        <i/>
        <sz val="13"/>
        <rFont val="Arial Cyr"/>
        <family val="0"/>
      </rPr>
      <t>ул. Литейная, д.42</t>
    </r>
  </si>
  <si>
    <t>Сведения о коммунальных услугах по адресу: ул. Литейная, д.40а за 2015 год</t>
  </si>
  <si>
    <t>Оплачено  за отчетный период, руб.</t>
  </si>
  <si>
    <t>Оплачено за отчетный период, руб.</t>
  </si>
  <si>
    <t>Сведения о коммунальных услугах по адресу: ул. Литейная, д.42 за 2015 год</t>
  </si>
  <si>
    <t>Сведения о коммунальных услугах по адресу: ул. Литейная, д.42а за 2015 год</t>
  </si>
  <si>
    <t>Сведения о коммунальных услугах по адресу: ул. Литейная, д.44 за 2015 год</t>
  </si>
  <si>
    <t>Сведения о коммунальных услугах по адресу: ул. Литейная, д.44а за 2015 год</t>
  </si>
  <si>
    <t>Сведения о коммунальных услугах по адресу: ул. Пионерская, д.12а за 2015 год</t>
  </si>
  <si>
    <t>проверка герметичности газопровода</t>
  </si>
  <si>
    <r>
      <t xml:space="preserve">  ОТЧЕТНАЯ СМЕТА ДОХОДОВ И РАСХОДОВ ЗА 2015 год  ЖЭУ "Подольский ДСК"  по адресу:                                                                                                     </t>
    </r>
    <r>
      <rPr>
        <b/>
        <i/>
        <sz val="13"/>
        <rFont val="Arial Cyr"/>
        <family val="0"/>
      </rPr>
      <t>ул. Литейная, д.46</t>
    </r>
  </si>
  <si>
    <r>
      <t xml:space="preserve">  ОТЧЕТНАЯ СМЕТА ДОХОДОВ И РАСХОДОВ ЗА 2015 год  ЖЭУ "Подольский ДСК"  по адресу:                                                                                            </t>
    </r>
    <r>
      <rPr>
        <b/>
        <i/>
        <sz val="13"/>
        <rFont val="Arial Cyr"/>
        <family val="0"/>
      </rPr>
      <t>ул. Пионерская, д.12А</t>
    </r>
  </si>
  <si>
    <t>Техническое обслуживание вентканалов, электроработы</t>
  </si>
  <si>
    <t>ремонт и восстановление герметизации стыков входной группы</t>
  </si>
  <si>
    <t>Окраска стен эвакуационной лестницы 1,2 под.</t>
  </si>
  <si>
    <t>ремонт отмостки</t>
  </si>
  <si>
    <t>ремонт кровли</t>
  </si>
  <si>
    <t>Работы по засыпке щебнем подвала</t>
  </si>
  <si>
    <t>Работы по остеклению дверей эвакуац.лестницы, восстановл.изоляции</t>
  </si>
  <si>
    <t>Работы выполненные в ходе подготовки МКД к сезонной эксплуатации</t>
  </si>
  <si>
    <t xml:space="preserve"> </t>
  </si>
  <si>
    <r>
      <t xml:space="preserve">  ОТЧЕТНАЯ СМЕТА ДОХОДОВ И РАСХОДОВ ЗА 2015 год  ЖЭУ "Подольский ДСК"  по адресу:                                     </t>
    </r>
    <r>
      <rPr>
        <b/>
        <i/>
        <sz val="13"/>
        <rFont val="Arial Cyr"/>
        <family val="0"/>
      </rPr>
      <t>ул. Литейная, д.40А</t>
    </r>
  </si>
  <si>
    <r>
      <t xml:space="preserve">  ОТЧЕТНАЯ СМЕТА ДОХОДОВ И РАСХОДОВ ЗА 2015 год  ЖЭУ "Подольский ДСК"  по адресу:                                  </t>
    </r>
    <r>
      <rPr>
        <b/>
        <i/>
        <sz val="13"/>
        <rFont val="Arial Cyr"/>
        <family val="0"/>
      </rPr>
      <t>ул. Литейная, д.42А</t>
    </r>
  </si>
  <si>
    <r>
      <rPr>
        <b/>
        <i/>
        <sz val="10"/>
        <rFont val="Arial Cyr"/>
        <family val="0"/>
      </rPr>
      <t xml:space="preserve">Содержание и ремонт жилых помещений всего: </t>
    </r>
    <r>
      <rPr>
        <sz val="10"/>
        <rFont val="Arial Cyr"/>
        <family val="0"/>
      </rPr>
      <t xml:space="preserve">в том числе                       </t>
    </r>
  </si>
  <si>
    <t>Фактически оплачено собственниками за отчетный период, руб.</t>
  </si>
  <si>
    <r>
      <t xml:space="preserve">  ОТЧЕТНАЯ СМЕТА ДОХОДОВ И РАСХОДОВ ЗА 2015 год  ЖЭУ "Подольский ДСК"  по адресу:                                         </t>
    </r>
    <r>
      <rPr>
        <b/>
        <i/>
        <sz val="13"/>
        <rFont val="Arial Cyr"/>
        <family val="0"/>
      </rPr>
      <t>ул. Литейная, д.44</t>
    </r>
  </si>
  <si>
    <r>
      <t xml:space="preserve">  ОТЧЕТНАЯ СМЕТА ДОХОДОВ И РАСХОДОВ ЗА 2015 год  ЖЭУ "Подольский ДСК"  по адресу:                                      </t>
    </r>
    <r>
      <rPr>
        <b/>
        <i/>
        <sz val="13"/>
        <rFont val="Arial Cyr"/>
        <family val="0"/>
      </rPr>
      <t>ул. Литейная, д.44А</t>
    </r>
  </si>
  <si>
    <t>ТО циркуляционных ансосов ГВС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</si>
</sst>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_-* #,##0.0_р_._-;\-* #,##0.0_р_._-;_-* &quot;-&quot;??_р_._-;_-@_-"/>
    <numFmt numFmtId="181" formatCode="_-* #,##0_р_._-;\-* #,##0_р_._-;_-* &quot;-&quot;??_р_._-;_-@_-"/>
    <numFmt numFmtId="182" formatCode="#,##0.000"/>
  </numFmts>
  <fonts count="51">
    <font>
      <sz val="10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10"/>
      <name val="Calibri"/>
      <family val="2"/>
    </font>
    <font>
      <b/>
      <i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8"/>
      <name val="Arial Cyr"/>
      <family val="0"/>
    </font>
    <font>
      <b/>
      <i/>
      <sz val="13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4" fontId="12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0" fillId="33" borderId="0" xfId="0" applyNumberForma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32">
      <selection activeCell="B52" sqref="B52"/>
    </sheetView>
  </sheetViews>
  <sheetFormatPr defaultColWidth="9.00390625" defaultRowHeight="12.75"/>
  <cols>
    <col min="1" max="1" width="6.625" style="0" customWidth="1"/>
    <col min="2" max="2" width="52.25390625" style="0" customWidth="1"/>
    <col min="3" max="3" width="12.375" style="0" customWidth="1"/>
    <col min="4" max="4" width="16.875" style="0" customWidth="1"/>
    <col min="5" max="5" width="19.875" style="0" customWidth="1"/>
    <col min="6" max="6" width="24.625" style="0" customWidth="1"/>
    <col min="7" max="7" width="25.375" style="0" customWidth="1"/>
    <col min="8" max="8" width="24.00390625" style="0" hidden="1" customWidth="1"/>
    <col min="9" max="9" width="31.125" style="0" hidden="1" customWidth="1"/>
    <col min="10" max="10" width="16.00390625" style="0" customWidth="1"/>
  </cols>
  <sheetData>
    <row r="1" spans="3:6" ht="17.25" customHeight="1">
      <c r="C1" s="4"/>
      <c r="D1" s="4"/>
      <c r="E1" s="4"/>
      <c r="F1" s="16" t="s">
        <v>34</v>
      </c>
    </row>
    <row r="2" spans="2:6" ht="15.75" customHeight="1">
      <c r="B2" s="2"/>
      <c r="C2" s="3"/>
      <c r="D2" s="3"/>
      <c r="E2" s="3"/>
      <c r="F2" s="16" t="s">
        <v>14</v>
      </c>
    </row>
    <row r="3" spans="2:6" ht="15">
      <c r="B3" s="2"/>
      <c r="C3" s="3"/>
      <c r="D3" s="3"/>
      <c r="E3" s="3"/>
      <c r="F3" s="16"/>
    </row>
    <row r="4" spans="2:6" ht="19.5" customHeight="1">
      <c r="B4" s="2"/>
      <c r="C4" s="3"/>
      <c r="D4" s="3"/>
      <c r="E4" s="3"/>
      <c r="F4" s="16" t="s">
        <v>15</v>
      </c>
    </row>
    <row r="5" spans="2:6" ht="22.5" customHeight="1">
      <c r="B5" s="2"/>
      <c r="C5" s="3"/>
      <c r="D5" s="3"/>
      <c r="E5" s="3"/>
      <c r="F5" s="16"/>
    </row>
    <row r="6" spans="2:6" ht="12.75">
      <c r="B6" s="2"/>
      <c r="C6" s="3"/>
      <c r="D6" s="3"/>
      <c r="E6" s="3"/>
      <c r="F6" s="3"/>
    </row>
    <row r="7" spans="1:9" ht="42" customHeight="1">
      <c r="A7" s="70" t="s">
        <v>103</v>
      </c>
      <c r="B7" s="70"/>
      <c r="C7" s="70"/>
      <c r="D7" s="70"/>
      <c r="E7" s="70"/>
      <c r="F7" s="70"/>
      <c r="G7" s="15"/>
      <c r="H7" s="15"/>
      <c r="I7" s="15"/>
    </row>
    <row r="8" spans="1:9" ht="15" customHeight="1">
      <c r="A8" s="17"/>
      <c r="B8" s="17"/>
      <c r="C8" s="17"/>
      <c r="D8" s="17"/>
      <c r="E8" s="17"/>
      <c r="F8" s="17"/>
      <c r="G8" s="17"/>
      <c r="H8" s="17"/>
      <c r="I8" s="17"/>
    </row>
    <row r="9" spans="1:9" ht="69" customHeight="1">
      <c r="A9" s="5" t="s">
        <v>2</v>
      </c>
      <c r="B9" s="5" t="s">
        <v>0</v>
      </c>
      <c r="C9" s="5" t="s">
        <v>35</v>
      </c>
      <c r="D9" s="5" t="s">
        <v>36</v>
      </c>
      <c r="E9" s="5" t="s">
        <v>48</v>
      </c>
      <c r="F9" s="61" t="s">
        <v>43</v>
      </c>
      <c r="G9" s="13"/>
      <c r="I9" s="1"/>
    </row>
    <row r="10" spans="1:10" ht="44.25" customHeight="1">
      <c r="A10" s="73">
        <v>1</v>
      </c>
      <c r="B10" s="7" t="s">
        <v>37</v>
      </c>
      <c r="C10" s="72">
        <v>2579</v>
      </c>
      <c r="D10" s="32">
        <v>1077042.06</v>
      </c>
      <c r="E10" s="74">
        <v>1032978.3500000001</v>
      </c>
      <c r="F10" s="75">
        <v>44063.70999999996</v>
      </c>
      <c r="G10" s="11"/>
      <c r="H10" s="1"/>
      <c r="J10" t="s">
        <v>102</v>
      </c>
    </row>
    <row r="11" spans="1:8" ht="18.75" customHeight="1">
      <c r="A11" s="73"/>
      <c r="B11" s="7" t="s">
        <v>38</v>
      </c>
      <c r="C11" s="72"/>
      <c r="D11" s="32">
        <v>837814.02</v>
      </c>
      <c r="E11" s="74"/>
      <c r="F11" s="75"/>
      <c r="G11" s="11"/>
      <c r="H11" s="1"/>
    </row>
    <row r="12" spans="1:8" ht="17.25" customHeight="1">
      <c r="A12" s="73"/>
      <c r="B12" s="7" t="s">
        <v>39</v>
      </c>
      <c r="C12" s="72"/>
      <c r="D12" s="32">
        <v>239228.04000000004</v>
      </c>
      <c r="E12" s="74"/>
      <c r="F12" s="75"/>
      <c r="G12" s="11"/>
      <c r="H12" s="1"/>
    </row>
    <row r="13" spans="1:9" ht="16.5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42.75" customHeight="1">
      <c r="A14" s="5" t="s">
        <v>2</v>
      </c>
      <c r="B14" s="5" t="s">
        <v>0</v>
      </c>
      <c r="C14" s="5" t="s">
        <v>40</v>
      </c>
      <c r="D14" s="5" t="s">
        <v>41</v>
      </c>
      <c r="E14" s="18"/>
      <c r="F14" s="18"/>
      <c r="G14" s="14"/>
      <c r="H14" s="14"/>
      <c r="I14" s="14"/>
    </row>
    <row r="15" spans="1:9" ht="21" customHeight="1">
      <c r="A15" s="38" t="s">
        <v>5</v>
      </c>
      <c r="B15" s="39" t="s">
        <v>49</v>
      </c>
      <c r="C15" s="40">
        <v>10.01</v>
      </c>
      <c r="D15" s="41">
        <v>385080.0900000001</v>
      </c>
      <c r="E15" s="20"/>
      <c r="F15" s="1"/>
      <c r="G15" s="21"/>
      <c r="H15" s="21"/>
      <c r="I15" s="22"/>
    </row>
    <row r="16" spans="1:9" ht="15" customHeight="1">
      <c r="A16" s="6"/>
      <c r="B16" s="42" t="s">
        <v>16</v>
      </c>
      <c r="C16" s="8"/>
      <c r="D16" s="43">
        <v>163109.94</v>
      </c>
      <c r="E16" s="1"/>
      <c r="F16" s="1"/>
      <c r="H16" s="71"/>
      <c r="I16" s="22"/>
    </row>
    <row r="17" spans="1:9" ht="15" customHeight="1">
      <c r="A17" s="6"/>
      <c r="B17" s="42" t="s">
        <v>17</v>
      </c>
      <c r="C17" s="8"/>
      <c r="D17" s="43">
        <v>30563.6</v>
      </c>
      <c r="E17" s="1"/>
      <c r="F17" s="1"/>
      <c r="H17" s="71"/>
      <c r="I17" s="22"/>
    </row>
    <row r="18" spans="1:9" ht="16.5" customHeight="1">
      <c r="A18" s="6"/>
      <c r="B18" s="42" t="s">
        <v>18</v>
      </c>
      <c r="C18" s="8"/>
      <c r="D18" s="43">
        <v>78302.87000000001</v>
      </c>
      <c r="E18" s="1"/>
      <c r="F18" s="1"/>
      <c r="G18" s="21"/>
      <c r="H18" s="21"/>
      <c r="I18" s="22"/>
    </row>
    <row r="19" spans="1:9" ht="30" customHeight="1">
      <c r="A19" s="6"/>
      <c r="B19" s="42" t="s">
        <v>50</v>
      </c>
      <c r="C19" s="8"/>
      <c r="D19" s="43">
        <v>2508.65</v>
      </c>
      <c r="E19" s="1"/>
      <c r="F19" s="1"/>
      <c r="H19" s="24"/>
      <c r="I19" s="1"/>
    </row>
    <row r="20" spans="1:9" ht="30.75" customHeight="1">
      <c r="A20" s="6"/>
      <c r="B20" s="7" t="s">
        <v>19</v>
      </c>
      <c r="C20" s="8"/>
      <c r="D20" s="35">
        <v>1810.45</v>
      </c>
      <c r="E20" s="1"/>
      <c r="F20" s="1"/>
      <c r="H20" s="21"/>
      <c r="I20" s="1"/>
    </row>
    <row r="21" spans="1:9" ht="15.75" customHeight="1">
      <c r="A21" s="6"/>
      <c r="B21" s="7" t="s">
        <v>51</v>
      </c>
      <c r="C21" s="8"/>
      <c r="D21" s="35">
        <v>698.2</v>
      </c>
      <c r="E21" s="1"/>
      <c r="F21" s="1"/>
      <c r="H21" s="21"/>
      <c r="I21" s="1"/>
    </row>
    <row r="22" spans="1:9" ht="57.75" customHeight="1">
      <c r="A22" s="6"/>
      <c r="B22" s="42" t="s">
        <v>52</v>
      </c>
      <c r="C22" s="8"/>
      <c r="D22" s="35">
        <v>110595.03</v>
      </c>
      <c r="E22" s="1"/>
      <c r="F22" s="1"/>
      <c r="G22" s="21"/>
      <c r="H22" s="24"/>
      <c r="I22" s="1"/>
    </row>
    <row r="23" spans="1:9" ht="31.5" customHeight="1">
      <c r="A23" s="6"/>
      <c r="B23" s="7" t="s">
        <v>101</v>
      </c>
      <c r="C23" s="8"/>
      <c r="D23" s="35">
        <v>83621.88</v>
      </c>
      <c r="E23" s="1"/>
      <c r="F23" s="1"/>
      <c r="G23" s="21"/>
      <c r="H23" s="24"/>
      <c r="I23" s="1"/>
    </row>
    <row r="24" spans="1:9" ht="33" customHeight="1">
      <c r="A24" s="6"/>
      <c r="B24" s="7" t="s">
        <v>57</v>
      </c>
      <c r="C24" s="8"/>
      <c r="D24" s="35">
        <v>16863.19</v>
      </c>
      <c r="E24" s="1"/>
      <c r="F24" s="1"/>
      <c r="G24" s="27"/>
      <c r="H24" s="21"/>
      <c r="I24" s="1"/>
    </row>
    <row r="25" spans="1:9" ht="18.75" customHeight="1">
      <c r="A25" s="6"/>
      <c r="B25" s="7" t="s">
        <v>56</v>
      </c>
      <c r="C25" s="8"/>
      <c r="D25" s="35">
        <v>6084</v>
      </c>
      <c r="E25" s="1"/>
      <c r="F25" s="1"/>
      <c r="G25" s="27"/>
      <c r="H25" s="21"/>
      <c r="I25" s="1"/>
    </row>
    <row r="26" spans="1:9" ht="32.25" customHeight="1">
      <c r="A26" s="6"/>
      <c r="B26" s="7" t="s">
        <v>58</v>
      </c>
      <c r="C26" s="8"/>
      <c r="D26" s="35">
        <v>4025.96</v>
      </c>
      <c r="E26" s="1"/>
      <c r="F26" s="1"/>
      <c r="I26" s="1"/>
    </row>
    <row r="27" spans="1:9" s="46" customFormat="1" ht="15.75" customHeight="1">
      <c r="A27" s="6"/>
      <c r="B27" s="48" t="s">
        <v>20</v>
      </c>
      <c r="C27" s="49">
        <v>0.1</v>
      </c>
      <c r="D27" s="50">
        <v>1998.92</v>
      </c>
      <c r="E27" s="1"/>
      <c r="F27" s="1"/>
      <c r="G27" s="47"/>
      <c r="H27" s="47"/>
      <c r="I27" s="45"/>
    </row>
    <row r="28" spans="1:9" ht="17.25" customHeight="1">
      <c r="A28" s="6"/>
      <c r="B28" s="48" t="s">
        <v>21</v>
      </c>
      <c r="C28" s="49">
        <f>4.82+1.64+1.27</f>
        <v>7.73</v>
      </c>
      <c r="D28" s="50">
        <v>250529.28000000003</v>
      </c>
      <c r="E28" s="20"/>
      <c r="F28" s="1"/>
      <c r="G28" s="11"/>
      <c r="H28" s="47"/>
      <c r="I28" s="1"/>
    </row>
    <row r="29" spans="1:9" ht="15" customHeight="1">
      <c r="A29" s="6"/>
      <c r="B29" s="7" t="s">
        <v>22</v>
      </c>
      <c r="C29" s="8"/>
      <c r="D29" s="35">
        <v>174970.13</v>
      </c>
      <c r="E29" s="1"/>
      <c r="F29" s="1"/>
      <c r="G29" s="11"/>
      <c r="H29" s="47"/>
      <c r="I29" s="1"/>
    </row>
    <row r="30" spans="1:9" ht="15.75" customHeight="1">
      <c r="A30" s="6"/>
      <c r="B30" s="7" t="s">
        <v>17</v>
      </c>
      <c r="C30" s="8"/>
      <c r="D30" s="35">
        <v>31626.1</v>
      </c>
      <c r="E30" s="1"/>
      <c r="F30" s="1"/>
      <c r="G30" s="11"/>
      <c r="H30" s="47"/>
      <c r="I30" s="1"/>
    </row>
    <row r="31" spans="1:9" ht="15.75" customHeight="1">
      <c r="A31" s="6"/>
      <c r="B31" s="7" t="s">
        <v>23</v>
      </c>
      <c r="C31" s="8"/>
      <c r="D31" s="35">
        <v>6000</v>
      </c>
      <c r="E31" s="1"/>
      <c r="F31" s="1"/>
      <c r="G31" s="11"/>
      <c r="H31" s="47"/>
      <c r="I31" s="1"/>
    </row>
    <row r="32" spans="1:9" ht="16.5" customHeight="1">
      <c r="A32" s="6"/>
      <c r="B32" s="7" t="s">
        <v>24</v>
      </c>
      <c r="C32" s="8"/>
      <c r="D32" s="35">
        <v>2284.9</v>
      </c>
      <c r="E32" s="1"/>
      <c r="F32" s="1"/>
      <c r="G32" s="11"/>
      <c r="H32" s="11"/>
      <c r="I32" s="28"/>
    </row>
    <row r="33" spans="1:6" ht="17.25" customHeight="1">
      <c r="A33" s="6"/>
      <c r="B33" s="7" t="s">
        <v>59</v>
      </c>
      <c r="C33" s="8"/>
      <c r="D33" s="35"/>
      <c r="E33" s="1"/>
      <c r="F33" s="1"/>
    </row>
    <row r="34" spans="1:8" ht="14.25" customHeight="1">
      <c r="A34" s="6"/>
      <c r="B34" s="7" t="s">
        <v>60</v>
      </c>
      <c r="C34" s="8"/>
      <c r="D34" s="35"/>
      <c r="E34" s="1"/>
      <c r="F34" s="1"/>
      <c r="G34" s="51"/>
      <c r="H34" s="9"/>
    </row>
    <row r="35" spans="1:6" ht="12.75" customHeight="1">
      <c r="A35" s="6"/>
      <c r="B35" s="7" t="s">
        <v>61</v>
      </c>
      <c r="C35" s="8"/>
      <c r="D35" s="35">
        <v>1770.91</v>
      </c>
      <c r="E35" s="1"/>
      <c r="F35" s="1"/>
    </row>
    <row r="36" spans="1:6" ht="13.5" customHeight="1">
      <c r="A36" s="6"/>
      <c r="B36" s="7" t="s">
        <v>62</v>
      </c>
      <c r="C36" s="8"/>
      <c r="D36" s="35">
        <v>4720.29</v>
      </c>
      <c r="E36" s="1"/>
      <c r="F36" s="1"/>
    </row>
    <row r="37" spans="1:7" ht="15.75" customHeight="1">
      <c r="A37" s="59"/>
      <c r="B37" s="63" t="s">
        <v>63</v>
      </c>
      <c r="C37" s="60"/>
      <c r="D37" s="35">
        <v>11725.72</v>
      </c>
      <c r="E37" s="28"/>
      <c r="F37" s="1"/>
      <c r="G37" s="52"/>
    </row>
    <row r="38" spans="1:7" ht="15.75" customHeight="1">
      <c r="A38" s="6"/>
      <c r="B38" s="7" t="s">
        <v>64</v>
      </c>
      <c r="C38" s="8"/>
      <c r="D38" s="35">
        <v>2037.82</v>
      </c>
      <c r="E38" s="1"/>
      <c r="F38" s="1"/>
      <c r="G38" s="52"/>
    </row>
    <row r="39" spans="1:7" ht="32.25" customHeight="1">
      <c r="A39" s="6"/>
      <c r="B39" s="7" t="s">
        <v>65</v>
      </c>
      <c r="C39" s="8"/>
      <c r="D39" s="35">
        <v>3709.7</v>
      </c>
      <c r="E39" s="1"/>
      <c r="F39" s="1"/>
      <c r="G39" s="52"/>
    </row>
    <row r="40" spans="1:7" ht="15.75" customHeight="1">
      <c r="A40" s="6"/>
      <c r="B40" s="7" t="s">
        <v>66</v>
      </c>
      <c r="C40" s="8"/>
      <c r="D40" s="35">
        <v>5507.1</v>
      </c>
      <c r="E40" s="1"/>
      <c r="F40" s="1"/>
      <c r="G40" s="52"/>
    </row>
    <row r="41" spans="1:7" ht="15" customHeight="1">
      <c r="A41" s="6"/>
      <c r="B41" s="7" t="s">
        <v>67</v>
      </c>
      <c r="C41" s="8"/>
      <c r="D41" s="35">
        <v>1929.4</v>
      </c>
      <c r="E41" s="1"/>
      <c r="F41" s="1"/>
      <c r="G41" s="52"/>
    </row>
    <row r="42" spans="1:7" ht="15" customHeight="1">
      <c r="A42" s="6"/>
      <c r="B42" s="7" t="s">
        <v>68</v>
      </c>
      <c r="C42" s="8"/>
      <c r="D42" s="35">
        <v>4247.21</v>
      </c>
      <c r="E42" s="1"/>
      <c r="F42" s="1"/>
      <c r="G42" s="52"/>
    </row>
    <row r="43" spans="1:7" ht="15" customHeight="1">
      <c r="A43" s="6"/>
      <c r="B43" s="7" t="s">
        <v>69</v>
      </c>
      <c r="C43" s="8"/>
      <c r="D43" s="35">
        <v>1482.23</v>
      </c>
      <c r="E43" s="1"/>
      <c r="F43" s="1"/>
      <c r="G43" s="52"/>
    </row>
    <row r="44" spans="1:7" ht="19.5" customHeight="1">
      <c r="A44" s="6" t="s">
        <v>6</v>
      </c>
      <c r="B44" s="48" t="s">
        <v>4</v>
      </c>
      <c r="C44" s="40">
        <v>6.39</v>
      </c>
      <c r="D44" s="50">
        <v>119562.98999999999</v>
      </c>
      <c r="E44" s="20"/>
      <c r="F44" s="1"/>
      <c r="G44" s="52"/>
    </row>
    <row r="45" spans="1:7" ht="29.25" customHeight="1">
      <c r="A45" s="6" t="s">
        <v>7</v>
      </c>
      <c r="B45" s="48" t="s">
        <v>26</v>
      </c>
      <c r="C45" s="40">
        <v>1.46</v>
      </c>
      <c r="D45" s="50">
        <v>62335.229999999996</v>
      </c>
      <c r="E45" s="1"/>
      <c r="F45" s="1"/>
      <c r="G45" s="11"/>
    </row>
    <row r="46" spans="1:7" ht="25.5">
      <c r="A46" s="6" t="s">
        <v>8</v>
      </c>
      <c r="B46" s="48" t="s">
        <v>70</v>
      </c>
      <c r="C46" s="40">
        <v>2.75</v>
      </c>
      <c r="D46" s="50">
        <v>89369.84999999999</v>
      </c>
      <c r="E46" s="20"/>
      <c r="F46" s="1"/>
      <c r="G46" s="9"/>
    </row>
    <row r="47" spans="1:6" ht="12.75">
      <c r="A47" s="6"/>
      <c r="B47" s="7" t="s">
        <v>71</v>
      </c>
      <c r="C47" s="19"/>
      <c r="D47" s="35">
        <v>69467.9</v>
      </c>
      <c r="E47" s="20"/>
      <c r="F47" s="1"/>
    </row>
    <row r="48" spans="1:6" ht="12.75">
      <c r="A48" s="6"/>
      <c r="B48" s="7" t="s">
        <v>72</v>
      </c>
      <c r="C48" s="8"/>
      <c r="D48" s="35">
        <v>11565.43</v>
      </c>
      <c r="E48" s="1"/>
      <c r="F48" s="1"/>
    </row>
    <row r="49" spans="1:6" ht="12.75">
      <c r="A49" s="6"/>
      <c r="B49" s="7" t="s">
        <v>27</v>
      </c>
      <c r="C49" s="8"/>
      <c r="D49" s="35">
        <v>8336.52</v>
      </c>
      <c r="E49" s="1"/>
      <c r="F49" s="1"/>
    </row>
    <row r="50" spans="1:6" ht="12.75">
      <c r="A50" s="6" t="s">
        <v>13</v>
      </c>
      <c r="B50" s="48" t="s">
        <v>3</v>
      </c>
      <c r="C50" s="40">
        <v>4.89</v>
      </c>
      <c r="D50" s="50">
        <v>85952.43</v>
      </c>
      <c r="E50" s="1"/>
      <c r="F50" s="1"/>
    </row>
    <row r="51" spans="1:6" ht="12.75">
      <c r="A51" s="6" t="s">
        <v>9</v>
      </c>
      <c r="B51" s="48" t="s">
        <v>73</v>
      </c>
      <c r="C51" s="40">
        <v>0.78</v>
      </c>
      <c r="D51" s="50">
        <v>16877.89</v>
      </c>
      <c r="E51" s="1"/>
      <c r="F51" s="1"/>
    </row>
    <row r="52" spans="1:6" ht="12.75">
      <c r="A52" s="6" t="s">
        <v>74</v>
      </c>
      <c r="B52" s="48" t="s">
        <v>109</v>
      </c>
      <c r="C52" s="40">
        <v>2.49</v>
      </c>
      <c r="D52" s="50">
        <v>118687</v>
      </c>
      <c r="E52" s="1"/>
      <c r="F52" s="1"/>
    </row>
    <row r="53" spans="1:6" ht="12.75">
      <c r="A53" s="6"/>
      <c r="B53" s="42" t="s">
        <v>76</v>
      </c>
      <c r="C53" s="53"/>
      <c r="D53" s="43">
        <v>45617</v>
      </c>
      <c r="E53" s="1"/>
      <c r="F53" s="1"/>
    </row>
    <row r="54" spans="1:6" ht="12.75">
      <c r="A54" s="6"/>
      <c r="B54" s="42" t="s">
        <v>77</v>
      </c>
      <c r="C54" s="53"/>
      <c r="D54" s="43">
        <v>73070</v>
      </c>
      <c r="E54" s="1"/>
      <c r="F54" s="1"/>
    </row>
    <row r="55" spans="1:6" ht="15">
      <c r="A55" s="6" t="s">
        <v>78</v>
      </c>
      <c r="B55" s="23" t="s">
        <v>1</v>
      </c>
      <c r="C55" s="54">
        <f>C51+C50+C46+C45+C44+C28+C27+C15+C52</f>
        <v>36.6</v>
      </c>
      <c r="D55" s="36">
        <v>1130393.6800000002</v>
      </c>
      <c r="E55" s="1"/>
      <c r="F55" s="1"/>
    </row>
    <row r="56" spans="1:6" ht="14.25">
      <c r="A56" s="6"/>
      <c r="B56" s="25" t="s">
        <v>28</v>
      </c>
      <c r="C56" s="26"/>
      <c r="D56" s="37">
        <v>-53351.62000000011</v>
      </c>
      <c r="E56" s="1"/>
      <c r="F56" s="27"/>
    </row>
    <row r="57" spans="1:6" ht="12.75">
      <c r="A57" s="14"/>
      <c r="B57" s="14"/>
      <c r="C57" s="14"/>
      <c r="D57" s="14"/>
      <c r="E57" s="14"/>
      <c r="F57" s="14"/>
    </row>
    <row r="58" spans="1:6" ht="29.25" customHeight="1">
      <c r="A58" s="55" t="s">
        <v>2</v>
      </c>
      <c r="B58" s="55" t="s">
        <v>0</v>
      </c>
      <c r="C58" s="68" t="s">
        <v>42</v>
      </c>
      <c r="D58" s="68"/>
      <c r="E58" s="55" t="s">
        <v>84</v>
      </c>
      <c r="F58" s="55" t="s">
        <v>43</v>
      </c>
    </row>
    <row r="59" spans="1:6" ht="32.25" customHeight="1">
      <c r="A59" s="5">
        <v>3</v>
      </c>
      <c r="B59" s="7" t="s">
        <v>79</v>
      </c>
      <c r="C59" s="69">
        <v>241206.92</v>
      </c>
      <c r="D59" s="69"/>
      <c r="E59" s="34">
        <v>229982.51</v>
      </c>
      <c r="F59" s="62">
        <v>11224.410000000003</v>
      </c>
    </row>
  </sheetData>
  <sheetProtection/>
  <mergeCells count="8">
    <mergeCell ref="C58:D58"/>
    <mergeCell ref="C59:D59"/>
    <mergeCell ref="A7:F7"/>
    <mergeCell ref="H16:H17"/>
    <mergeCell ref="C10:C12"/>
    <mergeCell ref="A10:A12"/>
    <mergeCell ref="E10:E12"/>
    <mergeCell ref="F10:F1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2">
      <selection activeCell="C16" sqref="C16"/>
    </sheetView>
  </sheetViews>
  <sheetFormatPr defaultColWidth="9.00390625" defaultRowHeight="12.75"/>
  <cols>
    <col min="1" max="1" width="34.125" style="0" customWidth="1"/>
    <col min="2" max="2" width="20.625" style="0" customWidth="1"/>
    <col min="3" max="3" width="19.375" style="0" customWidth="1"/>
    <col min="4" max="4" width="17.875" style="0" customWidth="1"/>
    <col min="5" max="5" width="12.25390625" style="0" bestFit="1" customWidth="1"/>
  </cols>
  <sheetData>
    <row r="2" spans="1:4" ht="22.5" customHeight="1">
      <c r="A2" s="77" t="s">
        <v>87</v>
      </c>
      <c r="B2" s="77"/>
      <c r="C2" s="77"/>
      <c r="D2" s="77"/>
    </row>
    <row r="4" spans="1:4" ht="58.5" customHeight="1">
      <c r="A4" s="12" t="s">
        <v>44</v>
      </c>
      <c r="B4" s="10" t="s">
        <v>45</v>
      </c>
      <c r="C4" s="10" t="s">
        <v>46</v>
      </c>
      <c r="D4" s="10" t="s">
        <v>47</v>
      </c>
    </row>
    <row r="5" spans="1:4" ht="12.75">
      <c r="A5" s="6" t="s">
        <v>29</v>
      </c>
      <c r="B5" s="32">
        <v>3863281.14</v>
      </c>
      <c r="C5" s="34">
        <v>0</v>
      </c>
      <c r="D5" s="32">
        <v>3170652.96</v>
      </c>
    </row>
    <row r="6" spans="1:4" ht="12.75">
      <c r="A6" s="6" t="s">
        <v>30</v>
      </c>
      <c r="B6" s="32">
        <v>1014404.68</v>
      </c>
      <c r="C6" s="34">
        <v>-80610.56000000017</v>
      </c>
      <c r="D6" s="32">
        <v>780740.97</v>
      </c>
    </row>
    <row r="7" spans="1:4" ht="12.75">
      <c r="A7" s="6" t="s">
        <v>31</v>
      </c>
      <c r="B7" s="32">
        <v>282975.39</v>
      </c>
      <c r="C7" s="34">
        <v>-35705.850000000006</v>
      </c>
      <c r="D7" s="32">
        <v>472309.11</v>
      </c>
    </row>
    <row r="8" spans="1:4" ht="12.75">
      <c r="A8" s="6" t="s">
        <v>32</v>
      </c>
      <c r="B8" s="32">
        <v>282959.69</v>
      </c>
      <c r="C8" s="34">
        <v>-32444.50000000003</v>
      </c>
      <c r="D8" s="32">
        <v>299330.97</v>
      </c>
    </row>
    <row r="9" spans="1:4" ht="12.75">
      <c r="A9" s="6" t="s">
        <v>11</v>
      </c>
      <c r="B9" s="32">
        <v>1911635.87</v>
      </c>
      <c r="C9" s="34">
        <v>-77177.40999999992</v>
      </c>
      <c r="D9" s="32">
        <v>1949555.65</v>
      </c>
    </row>
    <row r="10" spans="1:4" ht="15" customHeight="1">
      <c r="A10" s="6" t="s">
        <v>12</v>
      </c>
      <c r="B10" s="32">
        <v>7355256.7700000005</v>
      </c>
      <c r="C10" s="34">
        <v>-225938.32000000012</v>
      </c>
      <c r="D10" s="34">
        <v>6672589.66</v>
      </c>
    </row>
    <row r="11" spans="1:3" ht="15" customHeight="1">
      <c r="A11" s="18"/>
      <c r="B11" s="29"/>
      <c r="C11" s="30"/>
    </row>
    <row r="12" spans="3:4" ht="12.75">
      <c r="C12" s="56"/>
      <c r="D12" s="9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B5" sqref="B5:D11"/>
    </sheetView>
  </sheetViews>
  <sheetFormatPr defaultColWidth="9.00390625" defaultRowHeight="12.75"/>
  <cols>
    <col min="1" max="1" width="34.125" style="0" customWidth="1"/>
    <col min="2" max="2" width="20.625" style="0" customWidth="1"/>
    <col min="3" max="3" width="19.375" style="0" customWidth="1"/>
    <col min="4" max="4" width="17.875" style="0" customWidth="1"/>
    <col min="5" max="5" width="12.25390625" style="0" bestFit="1" customWidth="1"/>
    <col min="6" max="6" width="9.75390625" style="0" bestFit="1" customWidth="1"/>
  </cols>
  <sheetData>
    <row r="2" spans="1:4" ht="22.5" customHeight="1">
      <c r="A2" s="77" t="s">
        <v>88</v>
      </c>
      <c r="B2" s="77"/>
      <c r="C2" s="77"/>
      <c r="D2" s="77"/>
    </row>
    <row r="4" spans="1:4" ht="58.5" customHeight="1">
      <c r="A4" s="12" t="s">
        <v>44</v>
      </c>
      <c r="B4" s="10" t="s">
        <v>45</v>
      </c>
      <c r="C4" s="10" t="s">
        <v>46</v>
      </c>
      <c r="D4" s="10" t="s">
        <v>47</v>
      </c>
    </row>
    <row r="5" spans="1:4" ht="12.75">
      <c r="A5" s="6" t="s">
        <v>29</v>
      </c>
      <c r="B5" s="32">
        <v>806537.4</v>
      </c>
      <c r="C5" s="34">
        <v>0</v>
      </c>
      <c r="D5" s="32">
        <v>369446.67</v>
      </c>
    </row>
    <row r="6" spans="1:4" ht="12.75">
      <c r="A6" s="6" t="s">
        <v>30</v>
      </c>
      <c r="B6" s="32">
        <v>232303.85</v>
      </c>
      <c r="C6" s="34">
        <v>-5017.069999999978</v>
      </c>
      <c r="D6" s="32">
        <v>460357.1</v>
      </c>
    </row>
    <row r="7" spans="1:4" ht="12.75">
      <c r="A7" s="6" t="s">
        <v>31</v>
      </c>
      <c r="B7" s="32">
        <v>76036.13</v>
      </c>
      <c r="C7" s="34">
        <v>-9738.940000000017</v>
      </c>
      <c r="D7" s="32">
        <v>81312.15</v>
      </c>
    </row>
    <row r="8" spans="1:4" ht="12.75">
      <c r="A8" s="6" t="s">
        <v>32</v>
      </c>
      <c r="B8" s="32">
        <v>70804.15</v>
      </c>
      <c r="C8" s="34">
        <v>-3180.979999999996</v>
      </c>
      <c r="D8" s="32">
        <v>85018.69</v>
      </c>
    </row>
    <row r="9" spans="1:4" ht="12.75">
      <c r="A9" s="6" t="s">
        <v>11</v>
      </c>
      <c r="B9" s="32">
        <v>442889.85</v>
      </c>
      <c r="C9" s="33">
        <v>-32002.589999999967</v>
      </c>
      <c r="D9" s="32">
        <v>484545.84</v>
      </c>
    </row>
    <row r="10" spans="1:4" ht="12.75">
      <c r="A10" s="6" t="s">
        <v>10</v>
      </c>
      <c r="B10" s="32">
        <v>81074.8</v>
      </c>
      <c r="C10" s="34">
        <v>-3691.7600000000093</v>
      </c>
      <c r="D10" s="32">
        <v>79497.6</v>
      </c>
    </row>
    <row r="11" spans="1:4" ht="12.75">
      <c r="A11" s="6" t="s">
        <v>12</v>
      </c>
      <c r="B11" s="32">
        <v>1709646.18</v>
      </c>
      <c r="C11" s="34">
        <v>-53631.33999999997</v>
      </c>
      <c r="D11" s="34">
        <v>1560178.0500000003</v>
      </c>
    </row>
    <row r="12" spans="1:3" ht="12.75">
      <c r="A12" s="18"/>
      <c r="B12" s="29"/>
      <c r="C12" s="30"/>
    </row>
    <row r="13" ht="12.75">
      <c r="D13" s="9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B5" sqref="B5:D10"/>
    </sheetView>
  </sheetViews>
  <sheetFormatPr defaultColWidth="9.00390625" defaultRowHeight="12.75"/>
  <cols>
    <col min="1" max="1" width="34.125" style="0" customWidth="1"/>
    <col min="2" max="2" width="20.625" style="0" customWidth="1"/>
    <col min="3" max="3" width="19.375" style="0" customWidth="1"/>
    <col min="4" max="4" width="17.875" style="0" customWidth="1"/>
    <col min="5" max="5" width="12.25390625" style="0" bestFit="1" customWidth="1"/>
    <col min="6" max="6" width="9.75390625" style="0" bestFit="1" customWidth="1"/>
  </cols>
  <sheetData>
    <row r="2" spans="1:4" ht="22.5" customHeight="1">
      <c r="A2" s="77" t="s">
        <v>89</v>
      </c>
      <c r="B2" s="77"/>
      <c r="C2" s="77"/>
      <c r="D2" s="77"/>
    </row>
    <row r="4" spans="1:4" ht="58.5" customHeight="1">
      <c r="A4" s="12" t="s">
        <v>44</v>
      </c>
      <c r="B4" s="10" t="s">
        <v>45</v>
      </c>
      <c r="C4" s="10" t="s">
        <v>46</v>
      </c>
      <c r="D4" s="10" t="s">
        <v>47</v>
      </c>
    </row>
    <row r="5" spans="1:4" ht="12.75">
      <c r="A5" s="6" t="s">
        <v>29</v>
      </c>
      <c r="B5" s="32">
        <v>3050605.07</v>
      </c>
      <c r="C5" s="34">
        <v>0</v>
      </c>
      <c r="D5" s="32">
        <v>2502475.03</v>
      </c>
    </row>
    <row r="6" spans="1:4" ht="12.75">
      <c r="A6" s="6" t="s">
        <v>30</v>
      </c>
      <c r="B6" s="32">
        <v>867396.7100000001</v>
      </c>
      <c r="C6" s="34">
        <v>0</v>
      </c>
      <c r="D6" s="32">
        <v>701037.55</v>
      </c>
    </row>
    <row r="7" spans="1:4" ht="12.75">
      <c r="A7" s="6" t="s">
        <v>31</v>
      </c>
      <c r="B7" s="32">
        <v>235406.58000000002</v>
      </c>
      <c r="C7" s="34">
        <v>-5027.770000000019</v>
      </c>
      <c r="D7" s="32">
        <v>414266.28</v>
      </c>
    </row>
    <row r="8" spans="1:4" ht="12.75">
      <c r="A8" s="6" t="s">
        <v>32</v>
      </c>
      <c r="B8" s="32">
        <v>238955.22</v>
      </c>
      <c r="C8" s="34">
        <v>-1996.6700000000128</v>
      </c>
      <c r="D8" s="32">
        <v>262545.15</v>
      </c>
    </row>
    <row r="9" spans="1:4" ht="12.75">
      <c r="A9" s="6" t="s">
        <v>11</v>
      </c>
      <c r="B9" s="32">
        <v>1414911.52</v>
      </c>
      <c r="C9" s="34">
        <v>-20246.690000000177</v>
      </c>
      <c r="D9" s="32">
        <v>1437864.97</v>
      </c>
    </row>
    <row r="10" spans="1:4" ht="18" customHeight="1">
      <c r="A10" s="6" t="s">
        <v>12</v>
      </c>
      <c r="B10" s="32">
        <v>5807275.1</v>
      </c>
      <c r="C10" s="34">
        <v>-27271.13000000021</v>
      </c>
      <c r="D10" s="34">
        <v>5318188.98</v>
      </c>
    </row>
    <row r="11" spans="1:3" ht="12.75">
      <c r="A11" s="18"/>
      <c r="B11" s="29"/>
      <c r="C11" s="30"/>
    </row>
    <row r="12" ht="21" customHeight="1">
      <c r="A12" s="31"/>
    </row>
    <row r="13" ht="12.75">
      <c r="D13" s="9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3">
      <selection activeCell="B5" sqref="B5:D11"/>
    </sheetView>
  </sheetViews>
  <sheetFormatPr defaultColWidth="9.00390625" defaultRowHeight="12.75"/>
  <cols>
    <col min="1" max="1" width="34.125" style="0" customWidth="1"/>
    <col min="2" max="2" width="20.625" style="0" customWidth="1"/>
    <col min="3" max="3" width="19.375" style="0" customWidth="1"/>
    <col min="4" max="4" width="17.875" style="0" customWidth="1"/>
    <col min="5" max="5" width="12.25390625" style="0" bestFit="1" customWidth="1"/>
    <col min="6" max="6" width="9.75390625" style="0" bestFit="1" customWidth="1"/>
  </cols>
  <sheetData>
    <row r="2" spans="1:4" ht="22.5" customHeight="1">
      <c r="A2" s="77" t="s">
        <v>33</v>
      </c>
      <c r="B2" s="77"/>
      <c r="C2" s="77"/>
      <c r="D2" s="77"/>
    </row>
    <row r="4" spans="1:4" ht="58.5" customHeight="1">
      <c r="A4" s="12" t="s">
        <v>44</v>
      </c>
      <c r="B4" s="10" t="s">
        <v>45</v>
      </c>
      <c r="C4" s="10" t="s">
        <v>46</v>
      </c>
      <c r="D4" s="10" t="s">
        <v>47</v>
      </c>
    </row>
    <row r="5" spans="1:4" ht="12.75">
      <c r="A5" s="6" t="s">
        <v>29</v>
      </c>
      <c r="B5" s="32">
        <v>2463104.21</v>
      </c>
      <c r="C5" s="34">
        <v>0</v>
      </c>
      <c r="D5" s="32">
        <v>1296657.31</v>
      </c>
    </row>
    <row r="6" spans="1:4" ht="12.75">
      <c r="A6" s="6" t="s">
        <v>30</v>
      </c>
      <c r="B6" s="32">
        <v>752034.79</v>
      </c>
      <c r="C6" s="34">
        <v>-9707.940000000177</v>
      </c>
      <c r="D6" s="32">
        <v>1417495.36</v>
      </c>
    </row>
    <row r="7" spans="1:4" ht="12.75">
      <c r="A7" s="6" t="s">
        <v>31</v>
      </c>
      <c r="B7" s="32">
        <v>196173.64</v>
      </c>
      <c r="C7" s="34">
        <v>-4307.660000000033</v>
      </c>
      <c r="D7" s="32">
        <v>227061.78</v>
      </c>
    </row>
    <row r="8" spans="1:4" ht="12.75">
      <c r="A8" s="6" t="s">
        <v>32</v>
      </c>
      <c r="B8" s="32">
        <v>199714.63</v>
      </c>
      <c r="C8" s="34">
        <v>-3215.0800000000163</v>
      </c>
      <c r="D8" s="32">
        <v>240794.41</v>
      </c>
    </row>
    <row r="9" spans="1:4" ht="12.75">
      <c r="A9" s="6" t="s">
        <v>11</v>
      </c>
      <c r="B9" s="32">
        <v>1232154.18</v>
      </c>
      <c r="C9" s="34">
        <v>-13861.649999999907</v>
      </c>
      <c r="D9" s="32">
        <v>1366168.26</v>
      </c>
    </row>
    <row r="10" spans="1:4" ht="12.75">
      <c r="A10" s="6" t="s">
        <v>10</v>
      </c>
      <c r="B10" s="32">
        <v>246494.2</v>
      </c>
      <c r="C10" s="34">
        <v>-8611.26000000001</v>
      </c>
      <c r="D10" s="32">
        <v>237266.6</v>
      </c>
    </row>
    <row r="11" spans="1:4" ht="12.75">
      <c r="A11" s="6" t="s">
        <v>12</v>
      </c>
      <c r="B11" s="32">
        <v>5089675.65</v>
      </c>
      <c r="C11" s="34">
        <v>-39703.59000000014</v>
      </c>
      <c r="D11" s="34">
        <v>4785443.72</v>
      </c>
    </row>
    <row r="12" spans="1:3" ht="12.75">
      <c r="A12" s="18"/>
      <c r="B12" s="29"/>
      <c r="C12" s="30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34.125" style="0" customWidth="1"/>
    <col min="2" max="2" width="20.625" style="0" customWidth="1"/>
    <col min="3" max="3" width="19.375" style="0" customWidth="1"/>
    <col min="4" max="4" width="17.875" style="0" customWidth="1"/>
    <col min="5" max="5" width="12.25390625" style="0" bestFit="1" customWidth="1"/>
    <col min="6" max="6" width="9.75390625" style="0" bestFit="1" customWidth="1"/>
  </cols>
  <sheetData>
    <row r="2" spans="1:4" ht="22.5" customHeight="1">
      <c r="A2" s="77" t="s">
        <v>90</v>
      </c>
      <c r="B2" s="77"/>
      <c r="C2" s="77"/>
      <c r="D2" s="77"/>
    </row>
    <row r="4" spans="1:4" ht="58.5" customHeight="1">
      <c r="A4" s="12" t="s">
        <v>44</v>
      </c>
      <c r="B4" s="10" t="s">
        <v>45</v>
      </c>
      <c r="C4" s="10" t="s">
        <v>46</v>
      </c>
      <c r="D4" s="10" t="s">
        <v>47</v>
      </c>
    </row>
    <row r="5" spans="1:4" ht="12.75">
      <c r="A5" s="6" t="s">
        <v>29</v>
      </c>
      <c r="B5" s="32">
        <v>1204786.03</v>
      </c>
      <c r="C5" s="34">
        <v>-8122.350000000093</v>
      </c>
      <c r="D5" s="32">
        <v>1160327.43</v>
      </c>
    </row>
    <row r="6" spans="1:4" ht="12.75">
      <c r="A6" s="6" t="s">
        <v>30</v>
      </c>
      <c r="B6" s="32">
        <v>369189.74</v>
      </c>
      <c r="C6" s="34">
        <v>-27486.040000000037</v>
      </c>
      <c r="D6" s="32">
        <v>243069.47</v>
      </c>
    </row>
    <row r="7" spans="1:4" ht="12.75">
      <c r="A7" s="6" t="s">
        <v>31</v>
      </c>
      <c r="B7" s="32">
        <v>80168.13</v>
      </c>
      <c r="C7" s="34">
        <v>-3301.050000000003</v>
      </c>
      <c r="D7" s="32">
        <v>118840.87</v>
      </c>
    </row>
    <row r="8" spans="1:4" ht="12.75">
      <c r="A8" s="6" t="s">
        <v>32</v>
      </c>
      <c r="B8" s="32">
        <v>92910.95</v>
      </c>
      <c r="C8" s="34">
        <v>-6796.75</v>
      </c>
      <c r="D8" s="32">
        <v>75316.62</v>
      </c>
    </row>
    <row r="9" spans="1:4" ht="12.75">
      <c r="A9" s="6" t="s">
        <v>11</v>
      </c>
      <c r="B9" s="32">
        <v>495615.28</v>
      </c>
      <c r="C9" s="34">
        <v>-9161.100000000035</v>
      </c>
      <c r="D9" s="32">
        <v>537427.87</v>
      </c>
    </row>
    <row r="10" spans="1:4" ht="12.75">
      <c r="A10" s="6" t="s">
        <v>12</v>
      </c>
      <c r="B10" s="32">
        <v>2242670.13</v>
      </c>
      <c r="C10" s="34">
        <v>-54867.29000000017</v>
      </c>
      <c r="D10" s="34">
        <v>2134982.2600000002</v>
      </c>
    </row>
    <row r="11" spans="1:3" ht="12.75">
      <c r="A11" s="18"/>
      <c r="B11" s="29"/>
      <c r="C11" s="30"/>
    </row>
    <row r="12" ht="21" customHeight="1">
      <c r="A12" s="31"/>
    </row>
    <row r="13" ht="12.75">
      <c r="D13" s="9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80" zoomScaleNormal="80" zoomScalePageLayoutView="0" workbookViewId="0" topLeftCell="A53">
      <selection activeCell="E78" sqref="E78"/>
    </sheetView>
  </sheetViews>
  <sheetFormatPr defaultColWidth="9.00390625" defaultRowHeight="12.75"/>
  <cols>
    <col min="1" max="1" width="6.625" style="0" customWidth="1"/>
    <col min="2" max="2" width="51.375" style="0" customWidth="1"/>
    <col min="3" max="3" width="12.375" style="0" customWidth="1"/>
    <col min="4" max="4" width="16.875" style="0" customWidth="1"/>
    <col min="5" max="5" width="21.00390625" style="0" customWidth="1"/>
    <col min="6" max="6" width="24.625" style="0" customWidth="1"/>
    <col min="7" max="7" width="25.375" style="0" customWidth="1"/>
    <col min="8" max="8" width="24.00390625" style="0" hidden="1" customWidth="1"/>
    <col min="9" max="9" width="31.125" style="0" hidden="1" customWidth="1"/>
    <col min="10" max="10" width="16.00390625" style="0" customWidth="1"/>
  </cols>
  <sheetData>
    <row r="1" spans="3:6" ht="17.25" customHeight="1">
      <c r="C1" s="4"/>
      <c r="D1" s="4"/>
      <c r="E1" s="4"/>
      <c r="F1" s="16" t="s">
        <v>34</v>
      </c>
    </row>
    <row r="2" spans="2:6" ht="15.75" customHeight="1">
      <c r="B2" s="2"/>
      <c r="C2" s="3"/>
      <c r="D2" s="3"/>
      <c r="E2" s="3"/>
      <c r="F2" s="16" t="s">
        <v>14</v>
      </c>
    </row>
    <row r="3" spans="2:6" ht="15">
      <c r="B3" s="2"/>
      <c r="C3" s="3"/>
      <c r="D3" s="3"/>
      <c r="E3" s="3"/>
      <c r="F3" s="16"/>
    </row>
    <row r="4" spans="2:6" ht="19.5" customHeight="1">
      <c r="B4" s="2"/>
      <c r="C4" s="3"/>
      <c r="D4" s="3"/>
      <c r="E4" s="3"/>
      <c r="F4" s="16" t="s">
        <v>15</v>
      </c>
    </row>
    <row r="5" spans="2:6" ht="22.5" customHeight="1">
      <c r="B5" s="2"/>
      <c r="C5" s="3"/>
      <c r="D5" s="3"/>
      <c r="E5" s="3"/>
      <c r="F5" s="16"/>
    </row>
    <row r="6" spans="2:6" ht="12.75">
      <c r="B6" s="2"/>
      <c r="C6" s="3"/>
      <c r="D6" s="3"/>
      <c r="E6" s="3"/>
      <c r="F6" s="3"/>
    </row>
    <row r="7" spans="1:9" ht="42" customHeight="1">
      <c r="A7" s="70" t="s">
        <v>82</v>
      </c>
      <c r="B7" s="70"/>
      <c r="C7" s="70"/>
      <c r="D7" s="70"/>
      <c r="E7" s="70"/>
      <c r="F7" s="70"/>
      <c r="G7" s="15"/>
      <c r="H7" s="15"/>
      <c r="I7" s="15"/>
    </row>
    <row r="8" spans="1:9" ht="15" customHeight="1">
      <c r="A8" s="17"/>
      <c r="B8" s="17"/>
      <c r="C8" s="17"/>
      <c r="D8" s="17"/>
      <c r="E8" s="17"/>
      <c r="F8" s="17"/>
      <c r="G8" s="17"/>
      <c r="H8" s="17"/>
      <c r="I8" s="17"/>
    </row>
    <row r="9" spans="1:9" ht="73.5" customHeight="1">
      <c r="A9" s="5" t="s">
        <v>2</v>
      </c>
      <c r="B9" s="5" t="s">
        <v>0</v>
      </c>
      <c r="C9" s="5" t="s">
        <v>35</v>
      </c>
      <c r="D9" s="5" t="s">
        <v>36</v>
      </c>
      <c r="E9" s="5" t="s">
        <v>80</v>
      </c>
      <c r="F9" s="61" t="s">
        <v>43</v>
      </c>
      <c r="G9" s="13"/>
      <c r="I9" s="1"/>
    </row>
    <row r="10" spans="1:8" ht="44.25" customHeight="1">
      <c r="A10" s="73">
        <v>1</v>
      </c>
      <c r="B10" s="7" t="s">
        <v>37</v>
      </c>
      <c r="C10" s="72">
        <v>5004.8</v>
      </c>
      <c r="D10" s="32">
        <v>1913146.87</v>
      </c>
      <c r="E10" s="74">
        <v>1779364.6599999997</v>
      </c>
      <c r="F10" s="75">
        <v>133782.21000000043</v>
      </c>
      <c r="G10" s="11"/>
      <c r="H10" s="1"/>
    </row>
    <row r="11" spans="1:8" ht="18.75" customHeight="1">
      <c r="A11" s="73"/>
      <c r="B11" s="7" t="s">
        <v>38</v>
      </c>
      <c r="C11" s="72"/>
      <c r="D11" s="32">
        <v>1448901.622</v>
      </c>
      <c r="E11" s="74"/>
      <c r="F11" s="75"/>
      <c r="G11" s="11"/>
      <c r="H11" s="1"/>
    </row>
    <row r="12" spans="1:8" ht="17.25" customHeight="1">
      <c r="A12" s="73"/>
      <c r="B12" s="7" t="s">
        <v>39</v>
      </c>
      <c r="C12" s="72"/>
      <c r="D12" s="32">
        <v>464245.2480000001</v>
      </c>
      <c r="E12" s="74"/>
      <c r="F12" s="75"/>
      <c r="G12" s="11"/>
      <c r="H12" s="1"/>
    </row>
    <row r="13" spans="1:9" ht="16.5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42.75" customHeight="1">
      <c r="A14" s="5" t="s">
        <v>2</v>
      </c>
      <c r="B14" s="5" t="s">
        <v>0</v>
      </c>
      <c r="C14" s="5" t="s">
        <v>40</v>
      </c>
      <c r="D14" s="5" t="s">
        <v>41</v>
      </c>
      <c r="E14" s="18"/>
      <c r="F14" s="18"/>
      <c r="G14" s="14"/>
      <c r="H14" s="14"/>
      <c r="I14" s="14"/>
    </row>
    <row r="15" spans="1:9" ht="21" customHeight="1">
      <c r="A15" s="38" t="s">
        <v>5</v>
      </c>
      <c r="B15" s="39" t="s">
        <v>49</v>
      </c>
      <c r="C15" s="40">
        <f>5.19+3.97</f>
        <v>9.16</v>
      </c>
      <c r="D15" s="41">
        <v>628325.96</v>
      </c>
      <c r="E15" s="20"/>
      <c r="F15" s="1"/>
      <c r="G15" s="21"/>
      <c r="H15" s="21"/>
      <c r="I15" s="22"/>
    </row>
    <row r="16" spans="1:9" ht="15" customHeight="1">
      <c r="A16" s="6"/>
      <c r="B16" s="42" t="s">
        <v>16</v>
      </c>
      <c r="C16" s="8"/>
      <c r="D16" s="43">
        <v>316530.67</v>
      </c>
      <c r="E16" s="1"/>
      <c r="F16" s="1"/>
      <c r="H16" s="71"/>
      <c r="I16" s="22"/>
    </row>
    <row r="17" spans="1:9" ht="15" customHeight="1">
      <c r="A17" s="6"/>
      <c r="B17" s="42" t="s">
        <v>17</v>
      </c>
      <c r="C17" s="8"/>
      <c r="D17" s="43">
        <v>59311.64</v>
      </c>
      <c r="E17" s="1"/>
      <c r="F17" s="1"/>
      <c r="H17" s="71"/>
      <c r="I17" s="22"/>
    </row>
    <row r="18" spans="1:9" ht="15.75" customHeight="1">
      <c r="A18" s="6"/>
      <c r="B18" s="42" t="s">
        <v>18</v>
      </c>
      <c r="C18" s="8"/>
      <c r="D18" s="43">
        <v>46369.95</v>
      </c>
      <c r="E18" s="1"/>
      <c r="F18" s="1"/>
      <c r="G18" s="21"/>
      <c r="H18" s="21"/>
      <c r="I18" s="22"/>
    </row>
    <row r="19" spans="1:9" ht="30" customHeight="1">
      <c r="A19" s="6"/>
      <c r="B19" s="42" t="s">
        <v>50</v>
      </c>
      <c r="C19" s="8"/>
      <c r="D19" s="43">
        <v>19462.92</v>
      </c>
      <c r="E19" s="1"/>
      <c r="F19" s="1"/>
      <c r="H19" s="24"/>
      <c r="I19" s="1"/>
    </row>
    <row r="20" spans="1:9" ht="27" customHeight="1">
      <c r="A20" s="6"/>
      <c r="B20" s="7" t="s">
        <v>19</v>
      </c>
      <c r="C20" s="8"/>
      <c r="D20" s="64">
        <v>3513.35</v>
      </c>
      <c r="E20" s="1"/>
      <c r="F20" s="1"/>
      <c r="H20" s="21"/>
      <c r="I20" s="1"/>
    </row>
    <row r="21" spans="1:9" ht="15.75" customHeight="1">
      <c r="A21" s="6"/>
      <c r="B21" s="7" t="s">
        <v>51</v>
      </c>
      <c r="C21" s="8"/>
      <c r="D21" s="64">
        <v>1454.57</v>
      </c>
      <c r="E21" s="1"/>
      <c r="F21" s="1"/>
      <c r="H21" s="21"/>
      <c r="I21" s="1"/>
    </row>
    <row r="22" spans="1:9" ht="15.75" customHeight="1">
      <c r="A22" s="6"/>
      <c r="B22" s="7" t="s">
        <v>91</v>
      </c>
      <c r="C22" s="8"/>
      <c r="D22" s="64">
        <v>14495</v>
      </c>
      <c r="E22" s="1"/>
      <c r="F22" s="1"/>
      <c r="H22" s="21"/>
      <c r="I22" s="1"/>
    </row>
    <row r="23" spans="1:9" ht="46.5" customHeight="1">
      <c r="A23" s="6"/>
      <c r="B23" s="42" t="s">
        <v>52</v>
      </c>
      <c r="C23" s="8"/>
      <c r="D23" s="43">
        <v>186650.78</v>
      </c>
      <c r="E23" s="1"/>
      <c r="F23" s="1"/>
      <c r="G23" s="21"/>
      <c r="H23" s="24"/>
      <c r="I23" s="1"/>
    </row>
    <row r="24" spans="1:9" ht="18" customHeight="1">
      <c r="A24" s="6"/>
      <c r="B24" s="7" t="s">
        <v>53</v>
      </c>
      <c r="C24" s="8"/>
      <c r="D24" s="64">
        <v>5100.97</v>
      </c>
      <c r="E24" s="1"/>
      <c r="F24" s="1"/>
      <c r="G24" s="21"/>
      <c r="H24" s="21"/>
      <c r="I24" s="1"/>
    </row>
    <row r="25" spans="1:9" ht="28.5" customHeight="1">
      <c r="A25" s="6"/>
      <c r="B25" s="7" t="s">
        <v>54</v>
      </c>
      <c r="C25" s="8"/>
      <c r="D25" s="64">
        <v>11946</v>
      </c>
      <c r="E25" s="1"/>
      <c r="F25" s="1"/>
      <c r="G25" s="21"/>
      <c r="H25" s="21"/>
      <c r="I25" s="1"/>
    </row>
    <row r="26" spans="1:9" ht="20.25" customHeight="1">
      <c r="A26" s="6"/>
      <c r="B26" s="7" t="s">
        <v>55</v>
      </c>
      <c r="C26" s="8"/>
      <c r="D26" s="64">
        <v>9024</v>
      </c>
      <c r="E26" s="1"/>
      <c r="F26" s="1"/>
      <c r="G26" s="21"/>
      <c r="H26" s="21"/>
      <c r="I26" s="1"/>
    </row>
    <row r="27" spans="1:9" ht="14.25" customHeight="1">
      <c r="A27" s="6"/>
      <c r="B27" s="7" t="s">
        <v>56</v>
      </c>
      <c r="C27" s="8"/>
      <c r="D27" s="64">
        <v>1902</v>
      </c>
      <c r="E27" s="1"/>
      <c r="F27" s="1"/>
      <c r="G27" s="21"/>
      <c r="H27" s="21"/>
      <c r="I27" s="1"/>
    </row>
    <row r="28" spans="1:9" ht="31.5" customHeight="1">
      <c r="A28" s="6"/>
      <c r="B28" s="7" t="s">
        <v>58</v>
      </c>
      <c r="C28" s="8"/>
      <c r="D28" s="64">
        <v>3571.8100000000004</v>
      </c>
      <c r="E28" s="1"/>
      <c r="F28" s="1"/>
      <c r="I28" s="1"/>
    </row>
    <row r="29" spans="1:9" ht="31.5" customHeight="1">
      <c r="A29" s="6"/>
      <c r="B29" s="7" t="s">
        <v>101</v>
      </c>
      <c r="C29" s="8"/>
      <c r="D29" s="64">
        <v>155106</v>
      </c>
      <c r="E29" s="1"/>
      <c r="F29" s="1"/>
      <c r="I29" s="1"/>
    </row>
    <row r="30" spans="1:9" s="46" customFormat="1" ht="14.25" customHeight="1">
      <c r="A30" s="6"/>
      <c r="B30" s="48" t="s">
        <v>20</v>
      </c>
      <c r="C30" s="49">
        <v>0.1</v>
      </c>
      <c r="D30" s="50">
        <v>3882.95</v>
      </c>
      <c r="E30" s="1"/>
      <c r="F30" s="1"/>
      <c r="G30" s="47"/>
      <c r="H30" s="47"/>
      <c r="I30" s="45"/>
    </row>
    <row r="31" spans="1:9" ht="18" customHeight="1">
      <c r="A31" s="6"/>
      <c r="B31" s="48" t="s">
        <v>21</v>
      </c>
      <c r="C31" s="49">
        <f>4.82+1.64+1.27</f>
        <v>7.73</v>
      </c>
      <c r="D31" s="50">
        <v>490532.80000000005</v>
      </c>
      <c r="E31" s="20"/>
      <c r="F31" s="1"/>
      <c r="G31" s="11"/>
      <c r="H31" s="47"/>
      <c r="I31" s="1"/>
    </row>
    <row r="32" spans="1:9" ht="15" customHeight="1">
      <c r="A32" s="6"/>
      <c r="B32" s="7" t="s">
        <v>22</v>
      </c>
      <c r="C32" s="8"/>
      <c r="D32" s="64">
        <v>339546.53</v>
      </c>
      <c r="E32" s="1"/>
      <c r="F32" s="1"/>
      <c r="G32" s="11"/>
      <c r="H32" s="47"/>
      <c r="I32" s="1"/>
    </row>
    <row r="33" spans="1:9" ht="15.75" customHeight="1">
      <c r="A33" s="6"/>
      <c r="B33" s="7" t="s">
        <v>17</v>
      </c>
      <c r="C33" s="8"/>
      <c r="D33" s="64">
        <v>61373.53</v>
      </c>
      <c r="E33" s="1"/>
      <c r="F33" s="1"/>
      <c r="G33" s="11"/>
      <c r="H33" s="47"/>
      <c r="I33" s="1"/>
    </row>
    <row r="34" spans="1:9" ht="15.75" customHeight="1">
      <c r="A34" s="6"/>
      <c r="B34" s="7" t="s">
        <v>23</v>
      </c>
      <c r="C34" s="8"/>
      <c r="D34" s="64">
        <v>6000</v>
      </c>
      <c r="E34" s="1"/>
      <c r="F34" s="1"/>
      <c r="G34" s="11"/>
      <c r="H34" s="47"/>
      <c r="I34" s="1"/>
    </row>
    <row r="35" spans="1:9" ht="16.5" customHeight="1">
      <c r="A35" s="6"/>
      <c r="B35" s="7" t="s">
        <v>24</v>
      </c>
      <c r="C35" s="8"/>
      <c r="D35" s="64">
        <v>4434.06</v>
      </c>
      <c r="E35" s="1"/>
      <c r="F35" s="1"/>
      <c r="G35" s="11"/>
      <c r="H35" s="11"/>
      <c r="I35" s="28"/>
    </row>
    <row r="36" spans="1:6" ht="17.25" customHeight="1">
      <c r="A36" s="6"/>
      <c r="B36" s="7" t="s">
        <v>59</v>
      </c>
      <c r="C36" s="8"/>
      <c r="D36" s="64"/>
      <c r="E36" s="1"/>
      <c r="F36" s="1"/>
    </row>
    <row r="37" spans="1:8" ht="14.25" customHeight="1">
      <c r="A37" s="6"/>
      <c r="B37" s="7" t="s">
        <v>60</v>
      </c>
      <c r="C37" s="8"/>
      <c r="D37" s="64"/>
      <c r="E37" s="1"/>
      <c r="F37" s="1"/>
      <c r="G37" s="51"/>
      <c r="H37" s="9"/>
    </row>
    <row r="38" spans="1:6" ht="12.75" customHeight="1">
      <c r="A38" s="6"/>
      <c r="B38" s="7" t="s">
        <v>61</v>
      </c>
      <c r="C38" s="8"/>
      <c r="D38" s="64">
        <v>3436.62</v>
      </c>
      <c r="E38" s="1"/>
      <c r="F38" s="1"/>
    </row>
    <row r="39" spans="1:6" ht="13.5" customHeight="1">
      <c r="A39" s="6"/>
      <c r="B39" s="7" t="s">
        <v>62</v>
      </c>
      <c r="C39" s="8"/>
      <c r="D39" s="64">
        <v>9160.18</v>
      </c>
      <c r="E39" s="1"/>
      <c r="F39" s="1"/>
    </row>
    <row r="40" spans="1:7" ht="15.75" customHeight="1">
      <c r="A40" s="59"/>
      <c r="B40" s="63" t="s">
        <v>63</v>
      </c>
      <c r="C40" s="60"/>
      <c r="D40" s="64">
        <v>22745.91</v>
      </c>
      <c r="E40" s="28"/>
      <c r="F40" s="1"/>
      <c r="G40" s="52"/>
    </row>
    <row r="41" spans="1:7" ht="15.75" customHeight="1">
      <c r="A41" s="6"/>
      <c r="B41" s="7" t="s">
        <v>64</v>
      </c>
      <c r="C41" s="8"/>
      <c r="D41" s="64">
        <v>3954.58</v>
      </c>
      <c r="E41" s="1"/>
      <c r="F41" s="1"/>
      <c r="G41" s="52"/>
    </row>
    <row r="42" spans="1:7" ht="32.25" customHeight="1">
      <c r="A42" s="6"/>
      <c r="B42" s="7" t="s">
        <v>65</v>
      </c>
      <c r="C42" s="8"/>
      <c r="D42" s="64">
        <v>7199.03</v>
      </c>
      <c r="E42" s="1"/>
      <c r="F42" s="1"/>
      <c r="G42" s="52"/>
    </row>
    <row r="43" spans="1:7" ht="15.75" customHeight="1">
      <c r="A43" s="6"/>
      <c r="B43" s="7" t="s">
        <v>66</v>
      </c>
      <c r="C43" s="8"/>
      <c r="D43" s="64">
        <v>10687.06</v>
      </c>
      <c r="E43" s="1"/>
      <c r="F43" s="1"/>
      <c r="G43" s="52"/>
    </row>
    <row r="44" spans="1:7" ht="15" customHeight="1">
      <c r="A44" s="6"/>
      <c r="B44" s="7" t="s">
        <v>67</v>
      </c>
      <c r="C44" s="8"/>
      <c r="D44" s="64">
        <v>3744.18</v>
      </c>
      <c r="E44" s="1"/>
      <c r="F44" s="1"/>
      <c r="G44" s="52"/>
    </row>
    <row r="45" spans="1:7" ht="15" customHeight="1">
      <c r="A45" s="6"/>
      <c r="B45" s="7" t="s">
        <v>68</v>
      </c>
      <c r="C45" s="8"/>
      <c r="D45" s="64">
        <v>8242.12</v>
      </c>
      <c r="E45" s="1"/>
      <c r="F45" s="1"/>
      <c r="G45" s="52"/>
    </row>
    <row r="46" spans="1:7" ht="15" customHeight="1">
      <c r="A46" s="6"/>
      <c r="B46" s="7" t="s">
        <v>69</v>
      </c>
      <c r="C46" s="8"/>
      <c r="D46" s="64">
        <v>2876.41</v>
      </c>
      <c r="E46" s="1"/>
      <c r="F46" s="1"/>
      <c r="G46" s="52"/>
    </row>
    <row r="47" spans="1:7" ht="15" customHeight="1">
      <c r="A47" s="6"/>
      <c r="B47" s="7" t="s">
        <v>25</v>
      </c>
      <c r="C47" s="8"/>
      <c r="D47" s="64">
        <v>10000</v>
      </c>
      <c r="E47" s="1"/>
      <c r="F47" s="1"/>
      <c r="G47" s="52"/>
    </row>
    <row r="48" spans="1:7" ht="19.5" customHeight="1">
      <c r="A48" s="6" t="s">
        <v>6</v>
      </c>
      <c r="B48" s="48" t="s">
        <v>4</v>
      </c>
      <c r="C48" s="40">
        <v>5.81</v>
      </c>
      <c r="D48" s="50">
        <v>210601.62</v>
      </c>
      <c r="E48" s="20"/>
      <c r="F48" s="1"/>
      <c r="G48" s="52"/>
    </row>
    <row r="49" spans="1:7" ht="29.25" customHeight="1">
      <c r="A49" s="6" t="s">
        <v>7</v>
      </c>
      <c r="B49" s="48" t="s">
        <v>26</v>
      </c>
      <c r="C49" s="40">
        <v>1.46</v>
      </c>
      <c r="D49" s="50">
        <v>121088.68</v>
      </c>
      <c r="E49" s="1"/>
      <c r="F49" s="1"/>
      <c r="G49" s="11"/>
    </row>
    <row r="50" spans="1:7" ht="35.25" customHeight="1">
      <c r="A50" s="6" t="s">
        <v>8</v>
      </c>
      <c r="B50" s="48" t="s">
        <v>70</v>
      </c>
      <c r="C50" s="40">
        <v>2.75</v>
      </c>
      <c r="D50" s="50">
        <v>166557.99</v>
      </c>
      <c r="E50" s="20"/>
      <c r="F50" s="1"/>
      <c r="G50" s="9"/>
    </row>
    <row r="51" spans="1:6" ht="12.75">
      <c r="A51" s="6"/>
      <c r="B51" s="7" t="s">
        <v>71</v>
      </c>
      <c r="C51" s="19"/>
      <c r="D51" s="64">
        <v>127935.15</v>
      </c>
      <c r="E51" s="20"/>
      <c r="F51" s="1"/>
    </row>
    <row r="52" spans="1:6" ht="12.75">
      <c r="A52" s="6"/>
      <c r="B52" s="7" t="s">
        <v>72</v>
      </c>
      <c r="C52" s="8"/>
      <c r="D52" s="64">
        <v>22443.85</v>
      </c>
      <c r="E52" s="1"/>
      <c r="F52" s="1"/>
    </row>
    <row r="53" spans="1:6" ht="12.75">
      <c r="A53" s="6"/>
      <c r="B53" s="7" t="s">
        <v>27</v>
      </c>
      <c r="C53" s="8"/>
      <c r="D53" s="64">
        <v>16178.99</v>
      </c>
      <c r="E53" s="1"/>
      <c r="F53" s="1"/>
    </row>
    <row r="54" spans="1:6" ht="12.75">
      <c r="A54" s="6" t="s">
        <v>13</v>
      </c>
      <c r="B54" s="48" t="s">
        <v>3</v>
      </c>
      <c r="C54" s="40">
        <v>4.89</v>
      </c>
      <c r="D54" s="50">
        <v>216954.88</v>
      </c>
      <c r="E54" s="20"/>
      <c r="F54" s="1"/>
    </row>
    <row r="55" spans="1:6" ht="12.75">
      <c r="A55" s="6" t="s">
        <v>9</v>
      </c>
      <c r="B55" s="48" t="s">
        <v>73</v>
      </c>
      <c r="C55" s="40">
        <v>0.78</v>
      </c>
      <c r="D55" s="50">
        <v>32753.18</v>
      </c>
      <c r="E55" s="1"/>
      <c r="F55" s="1"/>
    </row>
    <row r="56" spans="1:6" ht="15">
      <c r="A56" s="6" t="s">
        <v>78</v>
      </c>
      <c r="B56" s="23" t="s">
        <v>1</v>
      </c>
      <c r="C56" s="54">
        <f>C55+C54+C50+C49+C48+C31+C30+C15</f>
        <v>32.68</v>
      </c>
      <c r="D56" s="36">
        <v>1870698.0599999998</v>
      </c>
      <c r="E56" s="1"/>
      <c r="F56" s="1"/>
    </row>
    <row r="57" spans="1:6" ht="14.25">
      <c r="A57" s="6"/>
      <c r="B57" s="25" t="s">
        <v>28</v>
      </c>
      <c r="C57" s="26"/>
      <c r="D57" s="37">
        <v>42448.81000000029</v>
      </c>
      <c r="E57" s="1"/>
      <c r="F57" s="27"/>
    </row>
    <row r="58" spans="1:6" ht="12.75">
      <c r="A58" s="14"/>
      <c r="B58" s="14"/>
      <c r="C58" s="14"/>
      <c r="D58" s="14"/>
      <c r="E58" s="14"/>
      <c r="F58" s="14"/>
    </row>
    <row r="59" spans="1:6" ht="37.5" customHeight="1">
      <c r="A59" s="55" t="s">
        <v>2</v>
      </c>
      <c r="B59" s="55" t="s">
        <v>0</v>
      </c>
      <c r="C59" s="68" t="s">
        <v>42</v>
      </c>
      <c r="D59" s="68"/>
      <c r="E59" s="55" t="s">
        <v>85</v>
      </c>
      <c r="F59" s="55" t="s">
        <v>43</v>
      </c>
    </row>
    <row r="60" spans="1:6" ht="32.25" customHeight="1">
      <c r="A60" s="5">
        <v>3</v>
      </c>
      <c r="B60" s="7" t="s">
        <v>79</v>
      </c>
      <c r="C60" s="69">
        <v>455125.32</v>
      </c>
      <c r="D60" s="69"/>
      <c r="E60" s="34">
        <v>423399.25</v>
      </c>
      <c r="F60" s="62">
        <v>31726.070000000007</v>
      </c>
    </row>
  </sheetData>
  <sheetProtection/>
  <mergeCells count="8">
    <mergeCell ref="C59:D59"/>
    <mergeCell ref="C60:D60"/>
    <mergeCell ref="A7:F7"/>
    <mergeCell ref="H16:H17"/>
    <mergeCell ref="A10:A12"/>
    <mergeCell ref="C10:C12"/>
    <mergeCell ref="E10:E12"/>
    <mergeCell ref="F10:F1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="80" zoomScaleNormal="80" zoomScalePageLayoutView="0" workbookViewId="0" topLeftCell="A40">
      <selection activeCell="E32" sqref="E32"/>
    </sheetView>
  </sheetViews>
  <sheetFormatPr defaultColWidth="9.00390625" defaultRowHeight="12.75"/>
  <cols>
    <col min="1" max="1" width="6.625" style="0" customWidth="1"/>
    <col min="2" max="2" width="51.75390625" style="0" customWidth="1"/>
    <col min="3" max="3" width="12.375" style="0" customWidth="1"/>
    <col min="4" max="4" width="16.875" style="0" customWidth="1"/>
    <col min="5" max="5" width="19.875" style="0" customWidth="1"/>
    <col min="6" max="6" width="24.625" style="0" customWidth="1"/>
    <col min="7" max="7" width="25.375" style="0" customWidth="1"/>
    <col min="8" max="8" width="24.00390625" style="0" hidden="1" customWidth="1"/>
    <col min="9" max="9" width="31.125" style="0" hidden="1" customWidth="1"/>
    <col min="10" max="10" width="16.00390625" style="0" customWidth="1"/>
  </cols>
  <sheetData>
    <row r="1" spans="3:6" ht="17.25" customHeight="1">
      <c r="C1" s="4"/>
      <c r="D1" s="4"/>
      <c r="E1" s="4"/>
      <c r="F1" s="16" t="s">
        <v>34</v>
      </c>
    </row>
    <row r="2" spans="2:6" ht="15.75" customHeight="1">
      <c r="B2" s="2"/>
      <c r="C2" s="3"/>
      <c r="D2" s="3"/>
      <c r="E2" s="3"/>
      <c r="F2" s="16" t="s">
        <v>14</v>
      </c>
    </row>
    <row r="3" spans="2:6" ht="15">
      <c r="B3" s="2"/>
      <c r="C3" s="3"/>
      <c r="D3" s="3"/>
      <c r="E3" s="3"/>
      <c r="F3" s="16"/>
    </row>
    <row r="4" spans="2:6" ht="19.5" customHeight="1">
      <c r="B4" s="2"/>
      <c r="C4" s="3"/>
      <c r="D4" s="3"/>
      <c r="E4" s="3"/>
      <c r="F4" s="16" t="s">
        <v>15</v>
      </c>
    </row>
    <row r="5" spans="2:6" ht="22.5" customHeight="1">
      <c r="B5" s="2"/>
      <c r="C5" s="3"/>
      <c r="D5" s="3"/>
      <c r="E5" s="3"/>
      <c r="F5" s="16"/>
    </row>
    <row r="6" spans="2:6" ht="12.75">
      <c r="B6" s="2"/>
      <c r="C6" s="3"/>
      <c r="D6" s="3"/>
      <c r="E6" s="3"/>
      <c r="F6" s="3"/>
    </row>
    <row r="7" spans="1:9" ht="42" customHeight="1">
      <c r="A7" s="70" t="s">
        <v>104</v>
      </c>
      <c r="B7" s="70"/>
      <c r="C7" s="70"/>
      <c r="D7" s="70"/>
      <c r="E7" s="70"/>
      <c r="F7" s="70"/>
      <c r="G7" s="15"/>
      <c r="H7" s="15"/>
      <c r="I7" s="15"/>
    </row>
    <row r="8" spans="1:9" ht="15" customHeight="1">
      <c r="A8" s="17"/>
      <c r="B8" s="17"/>
      <c r="C8" s="17"/>
      <c r="D8" s="17"/>
      <c r="E8" s="17"/>
      <c r="F8" s="17"/>
      <c r="G8" s="17"/>
      <c r="H8" s="17"/>
      <c r="I8" s="17"/>
    </row>
    <row r="9" spans="1:9" ht="69" customHeight="1">
      <c r="A9" s="5" t="s">
        <v>2</v>
      </c>
      <c r="B9" s="5" t="s">
        <v>0</v>
      </c>
      <c r="C9" s="5" t="s">
        <v>35</v>
      </c>
      <c r="D9" s="5" t="s">
        <v>36</v>
      </c>
      <c r="E9" s="5" t="s">
        <v>48</v>
      </c>
      <c r="F9" s="61" t="s">
        <v>43</v>
      </c>
      <c r="G9" s="13"/>
      <c r="I9" s="1"/>
    </row>
    <row r="10" spans="1:8" ht="44.25" customHeight="1">
      <c r="A10" s="73">
        <v>1</v>
      </c>
      <c r="B10" s="57" t="s">
        <v>105</v>
      </c>
      <c r="C10" s="76">
        <v>11724.6</v>
      </c>
      <c r="D10" s="32">
        <f>3957485.13+671891.83+38124+59801.18+175174.86+54725.31</f>
        <v>4957202.31</v>
      </c>
      <c r="E10" s="74">
        <f>3776093.53+647958.82+42668.34+50958.05+149270.72+46589.74</f>
        <v>4713539.199999999</v>
      </c>
      <c r="F10" s="75">
        <f>D10-E10</f>
        <v>243663.11000000034</v>
      </c>
      <c r="G10" s="11"/>
      <c r="H10" s="1"/>
    </row>
    <row r="11" spans="1:8" ht="18.75" customHeight="1">
      <c r="A11" s="73"/>
      <c r="B11" s="7" t="s">
        <v>38</v>
      </c>
      <c r="C11" s="76"/>
      <c r="D11" s="32">
        <f>D10-D12</f>
        <v>3869628.4139999994</v>
      </c>
      <c r="E11" s="74"/>
      <c r="F11" s="75"/>
      <c r="G11" s="11"/>
      <c r="H11" s="1"/>
    </row>
    <row r="12" spans="1:8" ht="17.25" customHeight="1">
      <c r="A12" s="73"/>
      <c r="B12" s="7" t="s">
        <v>39</v>
      </c>
      <c r="C12" s="76"/>
      <c r="D12" s="32">
        <f>C10*7.73*12</f>
        <v>1087573.8960000002</v>
      </c>
      <c r="E12" s="74"/>
      <c r="F12" s="75"/>
      <c r="G12" s="11"/>
      <c r="H12" s="1"/>
    </row>
    <row r="13" spans="1:9" ht="16.5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42.75" customHeight="1">
      <c r="A14" s="5" t="s">
        <v>2</v>
      </c>
      <c r="B14" s="5" t="s">
        <v>0</v>
      </c>
      <c r="C14" s="5" t="s">
        <v>40</v>
      </c>
      <c r="D14" s="5" t="s">
        <v>41</v>
      </c>
      <c r="E14" s="18"/>
      <c r="F14" s="18"/>
      <c r="G14" s="14"/>
      <c r="H14" s="14"/>
      <c r="I14" s="14"/>
    </row>
    <row r="15" spans="1:9" ht="18" customHeight="1">
      <c r="A15" s="38" t="s">
        <v>5</v>
      </c>
      <c r="B15" s="39" t="s">
        <v>49</v>
      </c>
      <c r="C15" s="40">
        <v>10.01</v>
      </c>
      <c r="D15" s="41">
        <v>1936627.88</v>
      </c>
      <c r="E15" s="20"/>
      <c r="F15" s="1"/>
      <c r="G15" s="21"/>
      <c r="H15" s="21"/>
      <c r="I15" s="22"/>
    </row>
    <row r="16" spans="1:9" ht="15" customHeight="1">
      <c r="A16" s="6"/>
      <c r="B16" s="42" t="s">
        <v>16</v>
      </c>
      <c r="C16" s="8"/>
      <c r="D16" s="43">
        <v>741527.24</v>
      </c>
      <c r="E16" s="1"/>
      <c r="F16" s="1"/>
      <c r="H16" s="71"/>
      <c r="I16" s="22"/>
    </row>
    <row r="17" spans="1:9" ht="15" customHeight="1">
      <c r="A17" s="6"/>
      <c r="B17" s="42" t="s">
        <v>17</v>
      </c>
      <c r="C17" s="8"/>
      <c r="D17" s="43">
        <v>138947.65</v>
      </c>
      <c r="E17" s="1"/>
      <c r="F17" s="1"/>
      <c r="H17" s="71"/>
      <c r="I17" s="22"/>
    </row>
    <row r="18" spans="1:9" ht="16.5" customHeight="1">
      <c r="A18" s="6"/>
      <c r="B18" s="42" t="s">
        <v>18</v>
      </c>
      <c r="C18" s="8"/>
      <c r="D18" s="43">
        <v>198531.76</v>
      </c>
      <c r="E18" s="1"/>
      <c r="F18" s="1"/>
      <c r="G18" s="21"/>
      <c r="H18" s="21"/>
      <c r="I18" s="22"/>
    </row>
    <row r="19" spans="1:9" ht="30" customHeight="1">
      <c r="A19" s="6"/>
      <c r="B19" s="42" t="s">
        <v>50</v>
      </c>
      <c r="C19" s="8"/>
      <c r="D19" s="43">
        <v>18134.260000000002</v>
      </c>
      <c r="E19" s="1"/>
      <c r="F19" s="1"/>
      <c r="H19" s="24"/>
      <c r="I19" s="1"/>
    </row>
    <row r="20" spans="1:9" ht="33" customHeight="1">
      <c r="A20" s="6"/>
      <c r="B20" s="7" t="s">
        <v>19</v>
      </c>
      <c r="C20" s="8"/>
      <c r="D20" s="64">
        <v>17377.88</v>
      </c>
      <c r="E20" s="1"/>
      <c r="F20" s="1"/>
      <c r="H20" s="21"/>
      <c r="I20" s="1"/>
    </row>
    <row r="21" spans="1:9" ht="15.75" customHeight="1">
      <c r="A21" s="6"/>
      <c r="B21" s="7" t="s">
        <v>51</v>
      </c>
      <c r="C21" s="8"/>
      <c r="D21" s="64">
        <v>756.38</v>
      </c>
      <c r="E21" s="1"/>
      <c r="F21" s="1"/>
      <c r="H21" s="21"/>
      <c r="I21" s="1"/>
    </row>
    <row r="22" spans="1:9" ht="44.25" customHeight="1">
      <c r="A22" s="6"/>
      <c r="B22" s="42" t="s">
        <v>52</v>
      </c>
      <c r="C22" s="8"/>
      <c r="D22" s="35">
        <v>839486.97</v>
      </c>
      <c r="E22" s="1"/>
      <c r="F22" s="1"/>
      <c r="G22" s="21"/>
      <c r="H22" s="24"/>
      <c r="I22" s="1"/>
    </row>
    <row r="23" spans="1:9" ht="27.75" customHeight="1">
      <c r="A23" s="6"/>
      <c r="B23" s="7" t="s">
        <v>53</v>
      </c>
      <c r="C23" s="8"/>
      <c r="D23" s="64">
        <v>54347.68</v>
      </c>
      <c r="E23" s="1"/>
      <c r="F23" s="1"/>
      <c r="G23" s="21"/>
      <c r="H23" s="21"/>
      <c r="I23" s="1"/>
    </row>
    <row r="24" spans="1:9" ht="28.5" customHeight="1">
      <c r="A24" s="6"/>
      <c r="B24" s="7" t="s">
        <v>54</v>
      </c>
      <c r="C24" s="8"/>
      <c r="D24" s="64">
        <v>20221</v>
      </c>
      <c r="E24" s="1"/>
      <c r="F24" s="1"/>
      <c r="G24" s="21"/>
      <c r="H24" s="21"/>
      <c r="I24" s="1"/>
    </row>
    <row r="25" spans="1:9" ht="30" customHeight="1">
      <c r="A25" s="6"/>
      <c r="B25" s="7" t="s">
        <v>55</v>
      </c>
      <c r="C25" s="8"/>
      <c r="D25" s="64">
        <v>1143.37</v>
      </c>
      <c r="E25" s="1"/>
      <c r="F25" s="1"/>
      <c r="G25" s="21"/>
      <c r="H25" s="21"/>
      <c r="I25" s="1"/>
    </row>
    <row r="26" spans="1:9" ht="30.75" customHeight="1">
      <c r="A26" s="6"/>
      <c r="B26" s="7" t="s">
        <v>57</v>
      </c>
      <c r="C26" s="8"/>
      <c r="D26" s="64">
        <v>116474.45999999999</v>
      </c>
      <c r="E26" s="1"/>
      <c r="F26" s="1"/>
      <c r="G26" s="27"/>
      <c r="H26" s="21"/>
      <c r="I26" s="1"/>
    </row>
    <row r="27" spans="1:9" ht="15.75" customHeight="1">
      <c r="A27" s="6"/>
      <c r="B27" s="7" t="s">
        <v>96</v>
      </c>
      <c r="C27" s="8"/>
      <c r="D27" s="64">
        <v>297923.83</v>
      </c>
      <c r="E27" s="1"/>
      <c r="F27" s="1"/>
      <c r="G27" s="27"/>
      <c r="H27" s="21"/>
      <c r="I27" s="1"/>
    </row>
    <row r="28" spans="1:9" ht="16.5" customHeight="1">
      <c r="A28" s="6"/>
      <c r="B28" s="7" t="s">
        <v>97</v>
      </c>
      <c r="C28" s="8"/>
      <c r="D28" s="64">
        <v>1902</v>
      </c>
      <c r="E28" s="1"/>
      <c r="F28" s="1"/>
      <c r="G28" s="27"/>
      <c r="H28" s="21"/>
      <c r="I28" s="1"/>
    </row>
    <row r="29" spans="1:9" ht="30" customHeight="1">
      <c r="A29" s="6"/>
      <c r="B29" s="7" t="s">
        <v>58</v>
      </c>
      <c r="C29" s="8"/>
      <c r="D29" s="64">
        <v>54060.63</v>
      </c>
      <c r="E29" s="1"/>
      <c r="F29" s="1"/>
      <c r="I29" s="1"/>
    </row>
    <row r="30" spans="1:9" ht="30" customHeight="1">
      <c r="A30" s="6"/>
      <c r="B30" s="7" t="s">
        <v>101</v>
      </c>
      <c r="C30" s="8"/>
      <c r="D30" s="64">
        <v>293414</v>
      </c>
      <c r="E30" s="1"/>
      <c r="F30" s="1"/>
      <c r="I30" s="1"/>
    </row>
    <row r="31" spans="1:9" s="46" customFormat="1" ht="16.5" customHeight="1">
      <c r="A31" s="6"/>
      <c r="B31" s="48" t="s">
        <v>20</v>
      </c>
      <c r="C31" s="49">
        <v>0.1</v>
      </c>
      <c r="D31" s="50">
        <v>9096.82</v>
      </c>
      <c r="E31" s="1"/>
      <c r="F31" s="1"/>
      <c r="G31" s="47"/>
      <c r="H31" s="47"/>
      <c r="I31" s="45"/>
    </row>
    <row r="32" spans="1:9" ht="18" customHeight="1">
      <c r="A32" s="6"/>
      <c r="B32" s="48" t="s">
        <v>21</v>
      </c>
      <c r="C32" s="49">
        <f>4.82+1.64+1.27</f>
        <v>7.73</v>
      </c>
      <c r="D32" s="50">
        <v>1131674.26</v>
      </c>
      <c r="E32" s="20"/>
      <c r="F32" s="1"/>
      <c r="G32" s="11"/>
      <c r="H32" s="47"/>
      <c r="I32" s="1"/>
    </row>
    <row r="33" spans="1:9" ht="15" customHeight="1">
      <c r="A33" s="6"/>
      <c r="B33" s="7" t="s">
        <v>22</v>
      </c>
      <c r="C33" s="8"/>
      <c r="D33" s="64">
        <v>795445.81</v>
      </c>
      <c r="E33" s="1"/>
      <c r="F33" s="1"/>
      <c r="G33" s="11"/>
      <c r="H33" s="47"/>
      <c r="I33" s="1"/>
    </row>
    <row r="34" spans="1:9" ht="15.75" customHeight="1">
      <c r="A34" s="6"/>
      <c r="B34" s="7" t="s">
        <v>17</v>
      </c>
      <c r="C34" s="8"/>
      <c r="D34" s="64">
        <v>143777.98</v>
      </c>
      <c r="E34" s="1"/>
      <c r="F34" s="1"/>
      <c r="G34" s="11"/>
      <c r="H34" s="47"/>
      <c r="I34" s="1"/>
    </row>
    <row r="35" spans="1:9" ht="15.75" customHeight="1">
      <c r="A35" s="6"/>
      <c r="B35" s="7" t="s">
        <v>23</v>
      </c>
      <c r="C35" s="8"/>
      <c r="D35" s="64">
        <v>10000</v>
      </c>
      <c r="E35" s="1"/>
      <c r="F35" s="1"/>
      <c r="G35" s="11"/>
      <c r="H35" s="47"/>
      <c r="I35" s="1"/>
    </row>
    <row r="36" spans="1:9" ht="16.5" customHeight="1">
      <c r="A36" s="6"/>
      <c r="B36" s="7" t="s">
        <v>24</v>
      </c>
      <c r="C36" s="8"/>
      <c r="D36" s="64">
        <v>10387.55</v>
      </c>
      <c r="E36" s="1"/>
      <c r="F36" s="1"/>
      <c r="G36" s="11"/>
      <c r="H36" s="11"/>
      <c r="I36" s="28"/>
    </row>
    <row r="37" spans="1:6" ht="12.75" customHeight="1">
      <c r="A37" s="6"/>
      <c r="B37" s="7" t="s">
        <v>61</v>
      </c>
      <c r="C37" s="8"/>
      <c r="D37" s="64">
        <v>8050.88</v>
      </c>
      <c r="E37" s="1"/>
      <c r="F37" s="1"/>
    </row>
    <row r="38" spans="1:6" ht="13.5" customHeight="1">
      <c r="A38" s="6"/>
      <c r="B38" s="7" t="s">
        <v>62</v>
      </c>
      <c r="C38" s="8"/>
      <c r="D38" s="64">
        <v>21459.3</v>
      </c>
      <c r="E38" s="1"/>
      <c r="F38" s="1"/>
    </row>
    <row r="39" spans="1:7" ht="15.75" customHeight="1">
      <c r="A39" s="59"/>
      <c r="B39" s="63" t="s">
        <v>63</v>
      </c>
      <c r="C39" s="60"/>
      <c r="D39" s="64">
        <v>53307.27</v>
      </c>
      <c r="E39" s="28"/>
      <c r="F39" s="1"/>
      <c r="G39" s="52"/>
    </row>
    <row r="40" spans="1:7" ht="15.75" customHeight="1">
      <c r="A40" s="6"/>
      <c r="B40" s="7" t="s">
        <v>64</v>
      </c>
      <c r="C40" s="8"/>
      <c r="D40" s="64">
        <v>9264.28</v>
      </c>
      <c r="E40" s="1"/>
      <c r="F40" s="1"/>
      <c r="G40" s="52"/>
    </row>
    <row r="41" spans="1:7" ht="32.25" customHeight="1">
      <c r="A41" s="6"/>
      <c r="B41" s="7" t="s">
        <v>65</v>
      </c>
      <c r="C41" s="8"/>
      <c r="D41" s="64">
        <v>16864.96</v>
      </c>
      <c r="E41" s="1"/>
      <c r="F41" s="1"/>
      <c r="G41" s="52"/>
    </row>
    <row r="42" spans="1:7" ht="15.75" customHeight="1">
      <c r="A42" s="6"/>
      <c r="B42" s="7" t="s">
        <v>66</v>
      </c>
      <c r="C42" s="8"/>
      <c r="D42" s="64">
        <v>25036.26</v>
      </c>
      <c r="E42" s="1"/>
      <c r="F42" s="1"/>
      <c r="G42" s="52"/>
    </row>
    <row r="43" spans="1:7" ht="15" customHeight="1">
      <c r="A43" s="6"/>
      <c r="B43" s="7" t="s">
        <v>67</v>
      </c>
      <c r="C43" s="8"/>
      <c r="D43" s="64">
        <v>8771.39</v>
      </c>
      <c r="E43" s="1"/>
      <c r="F43" s="1"/>
      <c r="G43" s="52"/>
    </row>
    <row r="44" spans="1:7" ht="15" customHeight="1">
      <c r="A44" s="6"/>
      <c r="B44" s="7" t="s">
        <v>68</v>
      </c>
      <c r="C44" s="8"/>
      <c r="D44" s="64">
        <v>19308.58</v>
      </c>
      <c r="E44" s="1"/>
      <c r="F44" s="1"/>
      <c r="G44" s="52"/>
    </row>
    <row r="45" spans="1:7" ht="15" customHeight="1">
      <c r="A45" s="6"/>
      <c r="B45" s="7" t="s">
        <v>69</v>
      </c>
      <c r="C45" s="8"/>
      <c r="D45" s="64">
        <v>6738.48</v>
      </c>
      <c r="E45" s="1"/>
      <c r="F45" s="1"/>
      <c r="G45" s="52"/>
    </row>
    <row r="46" spans="1:7" ht="15" customHeight="1">
      <c r="A46" s="6"/>
      <c r="B46" s="7" t="s">
        <v>25</v>
      </c>
      <c r="C46" s="8"/>
      <c r="D46" s="64">
        <v>10000</v>
      </c>
      <c r="E46" s="1"/>
      <c r="F46" s="1"/>
      <c r="G46" s="52"/>
    </row>
    <row r="47" spans="1:7" ht="19.5" customHeight="1">
      <c r="A47" s="6" t="s">
        <v>6</v>
      </c>
      <c r="B47" s="48" t="s">
        <v>4</v>
      </c>
      <c r="C47" s="40">
        <v>6.39</v>
      </c>
      <c r="D47" s="50">
        <v>433485.36</v>
      </c>
      <c r="E47" s="20"/>
      <c r="F47" s="1"/>
      <c r="G47" s="52"/>
    </row>
    <row r="48" spans="1:7" ht="29.25" customHeight="1">
      <c r="A48" s="6" t="s">
        <v>7</v>
      </c>
      <c r="B48" s="48" t="s">
        <v>26</v>
      </c>
      <c r="C48" s="40">
        <v>1.46</v>
      </c>
      <c r="D48" s="50">
        <v>283683.41000000003</v>
      </c>
      <c r="E48" s="1"/>
      <c r="F48" s="1"/>
      <c r="G48" s="11"/>
    </row>
    <row r="49" spans="1:7" ht="25.5">
      <c r="A49" s="6" t="s">
        <v>8</v>
      </c>
      <c r="B49" s="48" t="s">
        <v>70</v>
      </c>
      <c r="C49" s="40">
        <v>2.75</v>
      </c>
      <c r="D49" s="50">
        <v>390214.92000000004</v>
      </c>
      <c r="E49" s="20"/>
      <c r="F49" s="1"/>
      <c r="G49" s="9"/>
    </row>
    <row r="50" spans="1:6" ht="12.75">
      <c r="A50" s="6"/>
      <c r="B50" s="7" t="s">
        <v>71</v>
      </c>
      <c r="C50" s="19"/>
      <c r="D50" s="64">
        <v>299734.21</v>
      </c>
      <c r="E50" s="20"/>
      <c r="F50" s="1"/>
    </row>
    <row r="51" spans="1:6" ht="12.75">
      <c r="A51" s="6"/>
      <c r="B51" s="7" t="s">
        <v>72</v>
      </c>
      <c r="C51" s="8"/>
      <c r="D51" s="64">
        <v>52578.55</v>
      </c>
      <c r="E51" s="1"/>
      <c r="F51" s="1"/>
    </row>
    <row r="52" spans="1:6" ht="12.75">
      <c r="A52" s="6"/>
      <c r="B52" s="7" t="s">
        <v>27</v>
      </c>
      <c r="C52" s="8"/>
      <c r="D52" s="64">
        <v>37902.16</v>
      </c>
      <c r="E52" s="1"/>
      <c r="F52" s="1"/>
    </row>
    <row r="53" spans="1:6" ht="12.75">
      <c r="A53" s="6" t="s">
        <v>13</v>
      </c>
      <c r="B53" s="48" t="s">
        <v>3</v>
      </c>
      <c r="C53" s="40">
        <v>4.89</v>
      </c>
      <c r="D53" s="50">
        <v>391136.43999999994</v>
      </c>
      <c r="E53" s="1"/>
      <c r="F53" s="1"/>
    </row>
    <row r="54" spans="1:6" ht="12.75">
      <c r="A54" s="6" t="s">
        <v>9</v>
      </c>
      <c r="B54" s="48" t="s">
        <v>73</v>
      </c>
      <c r="C54" s="40">
        <v>0.78</v>
      </c>
      <c r="D54" s="50">
        <v>76729.94</v>
      </c>
      <c r="E54" s="1"/>
      <c r="F54" s="1"/>
    </row>
    <row r="55" spans="1:6" ht="12.75">
      <c r="A55" s="6" t="s">
        <v>74</v>
      </c>
      <c r="B55" s="48" t="s">
        <v>75</v>
      </c>
      <c r="C55" s="40">
        <v>2.49</v>
      </c>
      <c r="D55" s="50">
        <v>286269.95</v>
      </c>
      <c r="E55" s="1"/>
      <c r="F55" s="1"/>
    </row>
    <row r="56" spans="1:6" ht="12.75">
      <c r="A56" s="6"/>
      <c r="B56" s="7" t="s">
        <v>76</v>
      </c>
      <c r="C56" s="65"/>
      <c r="D56" s="64">
        <v>207599.95</v>
      </c>
      <c r="E56" s="1"/>
      <c r="F56" s="1"/>
    </row>
    <row r="57" spans="1:6" ht="12.75">
      <c r="A57" s="6"/>
      <c r="B57" s="7" t="s">
        <v>77</v>
      </c>
      <c r="C57" s="65"/>
      <c r="D57" s="64">
        <v>78670</v>
      </c>
      <c r="E57" s="1"/>
      <c r="F57" s="1"/>
    </row>
    <row r="58" spans="1:6" ht="15">
      <c r="A58" s="6" t="s">
        <v>78</v>
      </c>
      <c r="B58" s="23" t="s">
        <v>1</v>
      </c>
      <c r="C58" s="54">
        <f>C54+C53+C49+C48+C47+C32+C31+C15+C55</f>
        <v>36.6</v>
      </c>
      <c r="D58" s="36">
        <v>4938918.98</v>
      </c>
      <c r="E58" s="1"/>
      <c r="F58" s="1"/>
    </row>
    <row r="59" spans="1:6" ht="14.25">
      <c r="A59" s="6"/>
      <c r="B59" s="25" t="s">
        <v>28</v>
      </c>
      <c r="C59" s="26"/>
      <c r="D59" s="37">
        <v>18283.329999999143</v>
      </c>
      <c r="E59" s="1"/>
      <c r="F59" s="27"/>
    </row>
    <row r="60" spans="1:6" ht="12.75">
      <c r="A60" s="14"/>
      <c r="B60" s="14"/>
      <c r="C60" s="14"/>
      <c r="D60" s="14"/>
      <c r="E60" s="14"/>
      <c r="F60" s="14"/>
    </row>
    <row r="61" spans="1:6" ht="29.25" customHeight="1">
      <c r="A61" s="55" t="s">
        <v>2</v>
      </c>
      <c r="B61" s="55" t="s">
        <v>0</v>
      </c>
      <c r="C61" s="68" t="s">
        <v>42</v>
      </c>
      <c r="D61" s="68"/>
      <c r="E61" s="55" t="s">
        <v>84</v>
      </c>
      <c r="F61" s="55" t="s">
        <v>43</v>
      </c>
    </row>
    <row r="62" spans="1:6" ht="32.25" customHeight="1">
      <c r="A62" s="5">
        <v>3</v>
      </c>
      <c r="B62" s="7" t="s">
        <v>79</v>
      </c>
      <c r="C62" s="69">
        <v>1076546.64</v>
      </c>
      <c r="D62" s="69"/>
      <c r="E62" s="34">
        <v>1017036.69</v>
      </c>
      <c r="F62" s="62">
        <v>59509.94999999995</v>
      </c>
    </row>
  </sheetData>
  <sheetProtection/>
  <mergeCells count="8">
    <mergeCell ref="C61:D61"/>
    <mergeCell ref="C62:D62"/>
    <mergeCell ref="A7:F7"/>
    <mergeCell ref="H16:H17"/>
    <mergeCell ref="A10:A12"/>
    <mergeCell ref="C10:C12"/>
    <mergeCell ref="E10:E12"/>
    <mergeCell ref="F10:F1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="80" zoomScaleNormal="80" zoomScalePageLayoutView="0" workbookViewId="0" topLeftCell="A19">
      <selection activeCell="G29" sqref="G29"/>
    </sheetView>
  </sheetViews>
  <sheetFormatPr defaultColWidth="9.00390625" defaultRowHeight="12.75"/>
  <cols>
    <col min="1" max="1" width="6.625" style="0" customWidth="1"/>
    <col min="2" max="2" width="51.375" style="0" customWidth="1"/>
    <col min="3" max="3" width="12.375" style="0" customWidth="1"/>
    <col min="4" max="4" width="16.875" style="0" customWidth="1"/>
    <col min="5" max="5" width="22.625" style="0" customWidth="1"/>
    <col min="6" max="6" width="24.625" style="0" customWidth="1"/>
    <col min="7" max="7" width="25.375" style="0" customWidth="1"/>
    <col min="8" max="8" width="24.00390625" style="0" hidden="1" customWidth="1"/>
    <col min="9" max="9" width="31.125" style="0" hidden="1" customWidth="1"/>
    <col min="10" max="10" width="16.00390625" style="0" customWidth="1"/>
  </cols>
  <sheetData>
    <row r="1" spans="3:6" ht="17.25" customHeight="1">
      <c r="C1" s="4"/>
      <c r="D1" s="4"/>
      <c r="E1" s="4"/>
      <c r="F1" s="16" t="s">
        <v>34</v>
      </c>
    </row>
    <row r="2" spans="2:6" ht="15.75" customHeight="1">
      <c r="B2" s="2"/>
      <c r="C2" s="3"/>
      <c r="D2" s="3"/>
      <c r="E2" s="3"/>
      <c r="F2" s="16" t="s">
        <v>14</v>
      </c>
    </row>
    <row r="3" spans="2:6" ht="15">
      <c r="B3" s="2"/>
      <c r="C3" s="3"/>
      <c r="D3" s="3"/>
      <c r="E3" s="3"/>
      <c r="F3" s="16"/>
    </row>
    <row r="4" spans="2:6" ht="19.5" customHeight="1">
      <c r="B4" s="2"/>
      <c r="C4" s="3"/>
      <c r="D4" s="3"/>
      <c r="E4" s="3"/>
      <c r="F4" s="16" t="s">
        <v>15</v>
      </c>
    </row>
    <row r="5" spans="2:6" ht="22.5" customHeight="1">
      <c r="B5" s="2"/>
      <c r="C5" s="3"/>
      <c r="D5" s="3"/>
      <c r="E5" s="3"/>
      <c r="F5" s="16"/>
    </row>
    <row r="6" spans="2:6" ht="12.75">
      <c r="B6" s="2"/>
      <c r="C6" s="3"/>
      <c r="D6" s="3"/>
      <c r="E6" s="3"/>
      <c r="F6" s="3"/>
    </row>
    <row r="7" spans="1:9" ht="42" customHeight="1">
      <c r="A7" s="70" t="s">
        <v>107</v>
      </c>
      <c r="B7" s="70"/>
      <c r="C7" s="70"/>
      <c r="D7" s="70"/>
      <c r="E7" s="70"/>
      <c r="F7" s="70"/>
      <c r="G7" s="15"/>
      <c r="H7" s="15"/>
      <c r="I7" s="15"/>
    </row>
    <row r="8" spans="1:9" ht="15" customHeight="1">
      <c r="A8" s="17"/>
      <c r="B8" s="17"/>
      <c r="C8" s="17"/>
      <c r="D8" s="17"/>
      <c r="E8" s="17"/>
      <c r="F8" s="17"/>
      <c r="G8" s="17"/>
      <c r="H8" s="17"/>
      <c r="I8" s="17"/>
    </row>
    <row r="9" spans="1:9" ht="69" customHeight="1">
      <c r="A9" s="5" t="s">
        <v>2</v>
      </c>
      <c r="B9" s="5" t="s">
        <v>0</v>
      </c>
      <c r="C9" s="5" t="s">
        <v>35</v>
      </c>
      <c r="D9" s="5" t="s">
        <v>36</v>
      </c>
      <c r="E9" s="61" t="s">
        <v>106</v>
      </c>
      <c r="F9" s="61" t="s">
        <v>43</v>
      </c>
      <c r="G9" s="13"/>
      <c r="I9" s="1"/>
    </row>
    <row r="10" spans="1:8" ht="44.25" customHeight="1">
      <c r="A10" s="73">
        <v>1</v>
      </c>
      <c r="B10" s="7" t="s">
        <v>37</v>
      </c>
      <c r="C10" s="76">
        <v>2522.4</v>
      </c>
      <c r="D10" s="32">
        <f>807158.41+144621.81+8640+11804.82</f>
        <v>972225.0399999999</v>
      </c>
      <c r="E10" s="74">
        <f>778711.41+139201.96+10127.38+9754.34</f>
        <v>937795.09</v>
      </c>
      <c r="F10" s="75">
        <f>D10-E10</f>
        <v>34429.94999999995</v>
      </c>
      <c r="G10" s="11"/>
      <c r="H10" s="1"/>
    </row>
    <row r="11" spans="1:8" ht="18.75" customHeight="1">
      <c r="A11" s="73"/>
      <c r="B11" s="7" t="s">
        <v>38</v>
      </c>
      <c r="C11" s="76"/>
      <c r="D11" s="32">
        <f>D10-D12</f>
        <v>738247.2159999999</v>
      </c>
      <c r="E11" s="74"/>
      <c r="F11" s="75"/>
      <c r="G11" s="11"/>
      <c r="H11" s="1"/>
    </row>
    <row r="12" spans="1:8" ht="17.25" customHeight="1">
      <c r="A12" s="73"/>
      <c r="B12" s="7" t="s">
        <v>39</v>
      </c>
      <c r="C12" s="76"/>
      <c r="D12" s="32">
        <f>C10*7.73*12</f>
        <v>233977.82400000002</v>
      </c>
      <c r="E12" s="74"/>
      <c r="F12" s="75"/>
      <c r="G12" s="11"/>
      <c r="H12" s="1"/>
    </row>
    <row r="13" spans="1:9" ht="16.5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42.75" customHeight="1">
      <c r="A14" s="5" t="s">
        <v>2</v>
      </c>
      <c r="B14" s="5" t="s">
        <v>0</v>
      </c>
      <c r="C14" s="5" t="s">
        <v>40</v>
      </c>
      <c r="D14" s="5" t="s">
        <v>41</v>
      </c>
      <c r="E14" s="18"/>
      <c r="F14" s="18"/>
      <c r="G14" s="14"/>
      <c r="H14" s="14"/>
      <c r="I14" s="14"/>
    </row>
    <row r="15" spans="1:9" ht="22.5" customHeight="1">
      <c r="A15" s="38" t="s">
        <v>5</v>
      </c>
      <c r="B15" s="39" t="s">
        <v>49</v>
      </c>
      <c r="C15" s="40">
        <f>5.19+3.97</f>
        <v>9.16</v>
      </c>
      <c r="D15" s="41">
        <v>395416.45999999996</v>
      </c>
      <c r="E15" s="20"/>
      <c r="F15" s="1"/>
      <c r="G15" s="21"/>
      <c r="H15" s="21"/>
      <c r="I15" s="22"/>
    </row>
    <row r="16" spans="1:9" ht="15" customHeight="1">
      <c r="A16" s="6"/>
      <c r="B16" s="42" t="s">
        <v>16</v>
      </c>
      <c r="C16" s="8"/>
      <c r="D16" s="43">
        <v>159530.25</v>
      </c>
      <c r="E16" s="1"/>
      <c r="F16" s="1"/>
      <c r="H16" s="71"/>
      <c r="I16" s="22"/>
    </row>
    <row r="17" spans="1:9" ht="15" customHeight="1">
      <c r="A17" s="6"/>
      <c r="B17" s="42" t="s">
        <v>17</v>
      </c>
      <c r="C17" s="8"/>
      <c r="D17" s="43">
        <v>29892.84</v>
      </c>
      <c r="E17" s="1"/>
      <c r="F17" s="1"/>
      <c r="H17" s="71"/>
      <c r="I17" s="22"/>
    </row>
    <row r="18" spans="1:9" ht="16.5" customHeight="1">
      <c r="A18" s="6"/>
      <c r="B18" s="42" t="s">
        <v>18</v>
      </c>
      <c r="C18" s="8"/>
      <c r="D18" s="43">
        <v>21637.8</v>
      </c>
      <c r="E18" s="1"/>
      <c r="F18" s="1"/>
      <c r="G18" s="21"/>
      <c r="H18" s="21"/>
      <c r="I18" s="22"/>
    </row>
    <row r="19" spans="1:9" ht="30" customHeight="1">
      <c r="A19" s="6"/>
      <c r="B19" s="42" t="s">
        <v>50</v>
      </c>
      <c r="C19" s="8"/>
      <c r="D19" s="43">
        <v>13281.71</v>
      </c>
      <c r="E19" s="1"/>
      <c r="F19" s="1"/>
      <c r="H19" s="24"/>
      <c r="I19" s="1"/>
    </row>
    <row r="20" spans="1:9" ht="27" customHeight="1">
      <c r="A20" s="6"/>
      <c r="B20" s="7" t="s">
        <v>19</v>
      </c>
      <c r="C20" s="8"/>
      <c r="D20" s="64">
        <v>1770.72</v>
      </c>
      <c r="E20" s="1"/>
      <c r="F20" s="1"/>
      <c r="H20" s="21"/>
      <c r="I20" s="1"/>
    </row>
    <row r="21" spans="1:9" ht="15.75" customHeight="1">
      <c r="A21" s="6"/>
      <c r="B21" s="7" t="s">
        <v>51</v>
      </c>
      <c r="C21" s="8"/>
      <c r="D21" s="64">
        <v>4130.99</v>
      </c>
      <c r="E21" s="1"/>
      <c r="F21" s="1"/>
      <c r="H21" s="21"/>
      <c r="I21" s="1"/>
    </row>
    <row r="22" spans="1:9" ht="15.75" customHeight="1">
      <c r="A22" s="6"/>
      <c r="B22" s="7" t="s">
        <v>91</v>
      </c>
      <c r="C22" s="8"/>
      <c r="D22" s="64">
        <v>7380</v>
      </c>
      <c r="E22" s="1"/>
      <c r="F22" s="1"/>
      <c r="H22" s="21"/>
      <c r="I22" s="1"/>
    </row>
    <row r="23" spans="1:9" ht="42.75" customHeight="1">
      <c r="A23" s="6"/>
      <c r="B23" s="42" t="s">
        <v>52</v>
      </c>
      <c r="C23" s="8"/>
      <c r="D23" s="35">
        <v>171073.86</v>
      </c>
      <c r="E23" s="1"/>
      <c r="F23" s="1"/>
      <c r="G23" s="21"/>
      <c r="H23" s="24"/>
      <c r="I23" s="1"/>
    </row>
    <row r="24" spans="1:9" ht="19.5" customHeight="1">
      <c r="A24" s="6"/>
      <c r="B24" s="7" t="s">
        <v>53</v>
      </c>
      <c r="C24" s="8"/>
      <c r="D24" s="64">
        <v>1715.0700000000002</v>
      </c>
      <c r="E24" s="1"/>
      <c r="F24" s="1"/>
      <c r="G24" s="21"/>
      <c r="H24" s="21"/>
      <c r="I24" s="1"/>
    </row>
    <row r="25" spans="1:9" ht="30.75" customHeight="1">
      <c r="A25" s="6"/>
      <c r="B25" s="7" t="s">
        <v>81</v>
      </c>
      <c r="C25" s="8"/>
      <c r="D25" s="64">
        <v>2280.7</v>
      </c>
      <c r="E25" s="1"/>
      <c r="F25" s="1"/>
      <c r="G25" s="21"/>
      <c r="H25" s="21"/>
      <c r="I25" s="1"/>
    </row>
    <row r="26" spans="1:9" ht="30.75" customHeight="1">
      <c r="A26" s="6"/>
      <c r="B26" s="7" t="s">
        <v>100</v>
      </c>
      <c r="C26" s="8"/>
      <c r="D26" s="64">
        <v>40050</v>
      </c>
      <c r="E26" s="1"/>
      <c r="F26" s="1"/>
      <c r="G26" s="21"/>
      <c r="H26" s="21"/>
      <c r="I26" s="1"/>
    </row>
    <row r="27" spans="1:9" ht="16.5" customHeight="1">
      <c r="A27" s="6"/>
      <c r="B27" s="7" t="s">
        <v>56</v>
      </c>
      <c r="C27" s="8"/>
      <c r="D27" s="64">
        <v>1902</v>
      </c>
      <c r="E27" s="1"/>
      <c r="F27" s="1"/>
      <c r="G27" s="14"/>
      <c r="H27" s="14"/>
      <c r="I27" s="1"/>
    </row>
    <row r="28" spans="1:9" ht="19.5" customHeight="1">
      <c r="A28" s="6"/>
      <c r="B28" s="7" t="s">
        <v>57</v>
      </c>
      <c r="C28" s="8"/>
      <c r="D28" s="64">
        <v>17302</v>
      </c>
      <c r="E28" s="1"/>
      <c r="F28" s="1"/>
      <c r="G28" s="13"/>
      <c r="H28" s="1"/>
      <c r="I28" s="28"/>
    </row>
    <row r="29" spans="1:9" ht="33" customHeight="1">
      <c r="A29" s="6"/>
      <c r="B29" s="7" t="s">
        <v>95</v>
      </c>
      <c r="C29" s="8"/>
      <c r="D29" s="64">
        <v>3624</v>
      </c>
      <c r="E29" s="1"/>
      <c r="F29" s="1"/>
      <c r="I29" s="1"/>
    </row>
    <row r="30" spans="1:9" ht="32.25" customHeight="1">
      <c r="A30" s="6"/>
      <c r="B30" s="7" t="s">
        <v>58</v>
      </c>
      <c r="C30" s="8"/>
      <c r="D30" s="64">
        <v>1282.0900000000001</v>
      </c>
      <c r="E30" s="1"/>
      <c r="F30" s="1"/>
      <c r="I30" s="1"/>
    </row>
    <row r="31" spans="1:9" ht="32.25" customHeight="1">
      <c r="A31" s="6"/>
      <c r="B31" s="7" t="s">
        <v>101</v>
      </c>
      <c r="C31" s="8"/>
      <c r="D31" s="64">
        <v>104820</v>
      </c>
      <c r="E31" s="1"/>
      <c r="F31" s="1"/>
      <c r="I31" s="1"/>
    </row>
    <row r="32" spans="1:9" s="46" customFormat="1" ht="15.75" customHeight="1">
      <c r="A32" s="6"/>
      <c r="B32" s="48" t="s">
        <v>20</v>
      </c>
      <c r="C32" s="49">
        <v>0.1</v>
      </c>
      <c r="D32" s="50">
        <v>1959.31</v>
      </c>
      <c r="E32" s="1"/>
      <c r="F32" s="1"/>
      <c r="G32" s="47"/>
      <c r="H32" s="47"/>
      <c r="I32" s="45"/>
    </row>
    <row r="33" spans="1:9" ht="18" customHeight="1">
      <c r="A33" s="6"/>
      <c r="B33" s="48" t="s">
        <v>21</v>
      </c>
      <c r="C33" s="49">
        <f>4.82+1.64+1.27</f>
        <v>7.73</v>
      </c>
      <c r="D33" s="50">
        <v>245162.70999999996</v>
      </c>
      <c r="E33" s="20"/>
      <c r="F33" s="1"/>
      <c r="G33" s="11"/>
      <c r="H33" s="47"/>
      <c r="I33" s="1"/>
    </row>
    <row r="34" spans="1:9" ht="15" customHeight="1">
      <c r="A34" s="6"/>
      <c r="B34" s="7" t="s">
        <v>22</v>
      </c>
      <c r="C34" s="8"/>
      <c r="D34" s="64">
        <v>171130.15</v>
      </c>
      <c r="E34" s="1"/>
      <c r="F34" s="1"/>
      <c r="G34" s="11"/>
      <c r="H34" s="47"/>
      <c r="I34" s="1"/>
    </row>
    <row r="35" spans="1:9" ht="15.75" customHeight="1">
      <c r="A35" s="6"/>
      <c r="B35" s="7" t="s">
        <v>17</v>
      </c>
      <c r="C35" s="8"/>
      <c r="D35" s="64">
        <v>30932.02</v>
      </c>
      <c r="E35" s="1"/>
      <c r="F35" s="1"/>
      <c r="G35" s="11"/>
      <c r="H35" s="47"/>
      <c r="I35" s="1"/>
    </row>
    <row r="36" spans="1:9" ht="15.75" customHeight="1">
      <c r="A36" s="6"/>
      <c r="B36" s="7" t="s">
        <v>23</v>
      </c>
      <c r="C36" s="8"/>
      <c r="D36" s="64">
        <v>6000</v>
      </c>
      <c r="E36" s="1"/>
      <c r="F36" s="1"/>
      <c r="G36" s="11"/>
      <c r="H36" s="47"/>
      <c r="I36" s="1"/>
    </row>
    <row r="37" spans="1:9" ht="16.5" customHeight="1">
      <c r="A37" s="6"/>
      <c r="B37" s="7" t="s">
        <v>24</v>
      </c>
      <c r="C37" s="8"/>
      <c r="D37" s="64">
        <v>2234.75</v>
      </c>
      <c r="E37" s="1"/>
      <c r="F37" s="1"/>
      <c r="G37" s="11"/>
      <c r="H37" s="11"/>
      <c r="I37" s="28"/>
    </row>
    <row r="38" spans="1:6" ht="12.75" customHeight="1">
      <c r="A38" s="6"/>
      <c r="B38" s="7" t="s">
        <v>61</v>
      </c>
      <c r="C38" s="8"/>
      <c r="D38" s="64">
        <v>1732.05</v>
      </c>
      <c r="E38" s="1"/>
      <c r="F38" s="1"/>
    </row>
    <row r="39" spans="1:6" ht="13.5" customHeight="1">
      <c r="A39" s="6"/>
      <c r="B39" s="7" t="s">
        <v>62</v>
      </c>
      <c r="C39" s="8"/>
      <c r="D39" s="64">
        <v>4616.7</v>
      </c>
      <c r="E39" s="1"/>
      <c r="F39" s="1"/>
    </row>
    <row r="40" spans="1:7" ht="15.75" customHeight="1">
      <c r="A40" s="59"/>
      <c r="B40" s="63" t="s">
        <v>63</v>
      </c>
      <c r="C40" s="60"/>
      <c r="D40" s="64">
        <v>11468.38</v>
      </c>
      <c r="E40" s="28"/>
      <c r="F40" s="1"/>
      <c r="G40" s="52"/>
    </row>
    <row r="41" spans="1:7" ht="15.75" customHeight="1">
      <c r="A41" s="6"/>
      <c r="B41" s="7" t="s">
        <v>64</v>
      </c>
      <c r="C41" s="8"/>
      <c r="D41" s="64">
        <v>1993.09</v>
      </c>
      <c r="E41" s="1"/>
      <c r="F41" s="1"/>
      <c r="G41" s="52"/>
    </row>
    <row r="42" spans="1:7" ht="32.25" customHeight="1">
      <c r="A42" s="6"/>
      <c r="B42" s="7" t="s">
        <v>65</v>
      </c>
      <c r="C42" s="8"/>
      <c r="D42" s="64">
        <v>3628.28</v>
      </c>
      <c r="E42" s="1"/>
      <c r="F42" s="1"/>
      <c r="G42" s="52"/>
    </row>
    <row r="43" spans="1:7" ht="15.75" customHeight="1">
      <c r="A43" s="6"/>
      <c r="B43" s="7" t="s">
        <v>66</v>
      </c>
      <c r="C43" s="8"/>
      <c r="D43" s="64">
        <v>5386.24</v>
      </c>
      <c r="E43" s="1"/>
      <c r="F43" s="1"/>
      <c r="G43" s="52"/>
    </row>
    <row r="44" spans="1:7" ht="15" customHeight="1">
      <c r="A44" s="6"/>
      <c r="B44" s="7" t="s">
        <v>67</v>
      </c>
      <c r="C44" s="8"/>
      <c r="D44" s="64">
        <v>1887.05</v>
      </c>
      <c r="E44" s="1"/>
      <c r="F44" s="1"/>
      <c r="G44" s="52"/>
    </row>
    <row r="45" spans="1:7" ht="15" customHeight="1">
      <c r="A45" s="6"/>
      <c r="B45" s="7" t="s">
        <v>68</v>
      </c>
      <c r="C45" s="8"/>
      <c r="D45" s="64">
        <v>4154</v>
      </c>
      <c r="E45" s="1"/>
      <c r="F45" s="1"/>
      <c r="G45" s="52"/>
    </row>
    <row r="46" spans="1:7" ht="15" customHeight="1">
      <c r="A46" s="6"/>
      <c r="B46" s="7" t="s">
        <v>69</v>
      </c>
      <c r="C46" s="8"/>
      <c r="D46" s="64">
        <v>1449.7</v>
      </c>
      <c r="E46" s="1"/>
      <c r="F46" s="1"/>
      <c r="G46" s="52"/>
    </row>
    <row r="47" spans="1:7" ht="19.5" customHeight="1">
      <c r="A47" s="6" t="s">
        <v>6</v>
      </c>
      <c r="B47" s="48" t="s">
        <v>4</v>
      </c>
      <c r="C47" s="40">
        <v>5.81</v>
      </c>
      <c r="D47" s="50">
        <v>86824.83</v>
      </c>
      <c r="E47" s="20"/>
      <c r="F47" s="1"/>
      <c r="G47" s="52"/>
    </row>
    <row r="48" spans="1:7" ht="29.25" customHeight="1">
      <c r="A48" s="6" t="s">
        <v>7</v>
      </c>
      <c r="B48" s="48" t="s">
        <v>26</v>
      </c>
      <c r="C48" s="40">
        <v>1.46</v>
      </c>
      <c r="D48" s="50">
        <v>61101.4</v>
      </c>
      <c r="E48" s="1"/>
      <c r="F48" s="1"/>
      <c r="G48" s="11"/>
    </row>
    <row r="49" spans="1:7" ht="35.25" customHeight="1">
      <c r="A49" s="6" t="s">
        <v>8</v>
      </c>
      <c r="B49" s="48" t="s">
        <v>70</v>
      </c>
      <c r="C49" s="40">
        <v>2.75</v>
      </c>
      <c r="D49" s="50">
        <v>84082.9</v>
      </c>
      <c r="E49" s="20"/>
      <c r="F49" s="1"/>
      <c r="G49" s="9"/>
    </row>
    <row r="50" spans="1:6" ht="12.75">
      <c r="A50" s="6"/>
      <c r="B50" s="7" t="s">
        <v>71</v>
      </c>
      <c r="C50" s="19"/>
      <c r="D50" s="64">
        <v>64616.44</v>
      </c>
      <c r="E50" s="20"/>
      <c r="F50" s="1"/>
    </row>
    <row r="51" spans="1:6" ht="12.75">
      <c r="A51" s="6"/>
      <c r="B51" s="7" t="s">
        <v>72</v>
      </c>
      <c r="C51" s="8"/>
      <c r="D51" s="64">
        <v>11311.61</v>
      </c>
      <c r="E51" s="1"/>
      <c r="F51" s="1"/>
    </row>
    <row r="52" spans="1:6" ht="12.75">
      <c r="A52" s="6"/>
      <c r="B52" s="7" t="s">
        <v>27</v>
      </c>
      <c r="C52" s="8"/>
      <c r="D52" s="64">
        <v>8154.85</v>
      </c>
      <c r="E52" s="1"/>
      <c r="F52" s="1"/>
    </row>
    <row r="53" spans="1:6" ht="12.75">
      <c r="A53" s="6" t="s">
        <v>13</v>
      </c>
      <c r="B53" s="48" t="s">
        <v>3</v>
      </c>
      <c r="C53" s="40">
        <v>4.89</v>
      </c>
      <c r="D53" s="50">
        <v>84238.77</v>
      </c>
      <c r="E53" s="20"/>
      <c r="F53" s="1"/>
    </row>
    <row r="54" spans="1:6" ht="12.75">
      <c r="A54" s="6" t="s">
        <v>9</v>
      </c>
      <c r="B54" s="48" t="s">
        <v>73</v>
      </c>
      <c r="C54" s="40">
        <v>0.78</v>
      </c>
      <c r="D54" s="50">
        <v>16507.48</v>
      </c>
      <c r="E54" s="1"/>
      <c r="F54" s="1"/>
    </row>
    <row r="55" spans="1:6" ht="15">
      <c r="A55" s="66" t="s">
        <v>74</v>
      </c>
      <c r="B55" s="23" t="s">
        <v>1</v>
      </c>
      <c r="C55" s="54">
        <f>C54+C53+C49+C48+C47+C33+C32+C15</f>
        <v>32.68</v>
      </c>
      <c r="D55" s="36">
        <v>975293.86</v>
      </c>
      <c r="E55" s="1"/>
      <c r="F55" s="1"/>
    </row>
    <row r="56" spans="1:6" ht="14.25">
      <c r="A56" s="6"/>
      <c r="B56" s="25" t="s">
        <v>28</v>
      </c>
      <c r="C56" s="26"/>
      <c r="D56" s="37">
        <v>-3068.820000000065</v>
      </c>
      <c r="E56" s="1"/>
      <c r="F56" s="27"/>
    </row>
    <row r="57" spans="1:6" ht="12.75">
      <c r="A57" s="14"/>
      <c r="B57" s="14"/>
      <c r="C57" s="14"/>
      <c r="D57" s="14"/>
      <c r="E57" s="14"/>
      <c r="F57" s="14"/>
    </row>
    <row r="58" spans="1:6" ht="37.5" customHeight="1">
      <c r="A58" s="55" t="s">
        <v>2</v>
      </c>
      <c r="B58" s="55" t="s">
        <v>0</v>
      </c>
      <c r="C58" s="68" t="s">
        <v>42</v>
      </c>
      <c r="D58" s="68"/>
      <c r="E58" s="55" t="s">
        <v>84</v>
      </c>
      <c r="F58" s="55" t="s">
        <v>43</v>
      </c>
    </row>
    <row r="59" spans="1:6" ht="32.25" customHeight="1">
      <c r="A59" s="5">
        <v>3</v>
      </c>
      <c r="B59" s="7" t="s">
        <v>79</v>
      </c>
      <c r="C59" s="69">
        <v>229186.62</v>
      </c>
      <c r="D59" s="69"/>
      <c r="E59" s="34">
        <v>216744.4</v>
      </c>
      <c r="F59" s="62">
        <v>12442.220000000001</v>
      </c>
    </row>
  </sheetData>
  <sheetProtection/>
  <mergeCells count="8">
    <mergeCell ref="C58:D58"/>
    <mergeCell ref="C59:D59"/>
    <mergeCell ref="A7:F7"/>
    <mergeCell ref="H16:H17"/>
    <mergeCell ref="A10:A12"/>
    <mergeCell ref="C10:C12"/>
    <mergeCell ref="E10:E12"/>
    <mergeCell ref="F10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80" zoomScaleNormal="80" zoomScalePageLayoutView="0" workbookViewId="0" topLeftCell="A1">
      <selection activeCell="F9" sqref="F9:F12"/>
    </sheetView>
  </sheetViews>
  <sheetFormatPr defaultColWidth="9.00390625" defaultRowHeight="12.75"/>
  <cols>
    <col min="1" max="1" width="6.625" style="0" customWidth="1"/>
    <col min="2" max="2" width="53.125" style="0" customWidth="1"/>
    <col min="3" max="3" width="12.375" style="0" customWidth="1"/>
    <col min="4" max="4" width="16.875" style="0" customWidth="1"/>
    <col min="5" max="5" width="19.875" style="0" customWidth="1"/>
    <col min="6" max="6" width="24.625" style="0" customWidth="1"/>
    <col min="7" max="7" width="25.375" style="0" customWidth="1"/>
    <col min="8" max="8" width="24.00390625" style="0" hidden="1" customWidth="1"/>
    <col min="9" max="9" width="31.125" style="0" hidden="1" customWidth="1"/>
    <col min="10" max="10" width="16.00390625" style="0" customWidth="1"/>
  </cols>
  <sheetData>
    <row r="1" spans="3:6" ht="17.25" customHeight="1">
      <c r="C1" s="4"/>
      <c r="D1" s="4"/>
      <c r="E1" s="4"/>
      <c r="F1" s="16" t="s">
        <v>34</v>
      </c>
    </row>
    <row r="2" spans="2:6" ht="15.75" customHeight="1">
      <c r="B2" s="2"/>
      <c r="C2" s="3"/>
      <c r="D2" s="3"/>
      <c r="E2" s="3"/>
      <c r="F2" s="16" t="s">
        <v>14</v>
      </c>
    </row>
    <row r="3" spans="2:6" ht="15">
      <c r="B3" s="2"/>
      <c r="C3" s="3"/>
      <c r="D3" s="3"/>
      <c r="E3" s="3"/>
      <c r="F3" s="16"/>
    </row>
    <row r="4" spans="2:6" ht="19.5" customHeight="1">
      <c r="B4" s="2"/>
      <c r="C4" s="3"/>
      <c r="D4" s="3"/>
      <c r="E4" s="3"/>
      <c r="F4" s="16" t="s">
        <v>15</v>
      </c>
    </row>
    <row r="5" spans="2:6" ht="22.5" customHeight="1">
      <c r="B5" s="2"/>
      <c r="C5" s="3"/>
      <c r="D5" s="3"/>
      <c r="E5" s="3"/>
      <c r="F5" s="16"/>
    </row>
    <row r="6" spans="2:6" ht="12.75">
      <c r="B6" s="2"/>
      <c r="C6" s="3"/>
      <c r="D6" s="3"/>
      <c r="E6" s="3"/>
      <c r="F6" s="3"/>
    </row>
    <row r="7" spans="1:9" ht="42" customHeight="1">
      <c r="A7" s="70" t="s">
        <v>108</v>
      </c>
      <c r="B7" s="70"/>
      <c r="C7" s="70"/>
      <c r="D7" s="70"/>
      <c r="E7" s="70"/>
      <c r="F7" s="70"/>
      <c r="G7" s="15"/>
      <c r="H7" s="15"/>
      <c r="I7" s="15"/>
    </row>
    <row r="8" spans="1:9" ht="15" customHeight="1">
      <c r="A8" s="17"/>
      <c r="B8" s="17"/>
      <c r="C8" s="17"/>
      <c r="D8" s="17"/>
      <c r="E8" s="17"/>
      <c r="F8" s="17"/>
      <c r="G8" s="17"/>
      <c r="H8" s="17"/>
      <c r="I8" s="17"/>
    </row>
    <row r="9" spans="1:9" ht="69" customHeight="1">
      <c r="A9" s="5" t="s">
        <v>2</v>
      </c>
      <c r="B9" s="5" t="s">
        <v>0</v>
      </c>
      <c r="C9" s="5" t="s">
        <v>35</v>
      </c>
      <c r="D9" s="5" t="s">
        <v>36</v>
      </c>
      <c r="E9" s="5" t="s">
        <v>48</v>
      </c>
      <c r="F9" s="61" t="s">
        <v>43</v>
      </c>
      <c r="G9" s="13"/>
      <c r="I9" s="1"/>
    </row>
    <row r="10" spans="1:8" ht="44.25" customHeight="1">
      <c r="A10" s="73">
        <v>1</v>
      </c>
      <c r="B10" s="7" t="s">
        <v>37</v>
      </c>
      <c r="C10" s="76">
        <v>9234</v>
      </c>
      <c r="D10" s="32">
        <f>3115461.02+529074.76+35640+47096.78+137958.6+43025</f>
        <v>3908256.16</v>
      </c>
      <c r="E10" s="74">
        <f>2977598.6+520758.82+42968.93+41354.24+121137.42+37757.67</f>
        <v>3741575.68</v>
      </c>
      <c r="F10" s="75">
        <f>D10-E10</f>
        <v>166680.47999999998</v>
      </c>
      <c r="G10" s="11"/>
      <c r="H10" s="1"/>
    </row>
    <row r="11" spans="1:8" ht="18.75" customHeight="1">
      <c r="A11" s="73"/>
      <c r="B11" s="7" t="s">
        <v>38</v>
      </c>
      <c r="C11" s="76"/>
      <c r="D11" s="32">
        <f>D10-D12</f>
        <v>3051710.3200000003</v>
      </c>
      <c r="E11" s="74"/>
      <c r="F11" s="75"/>
      <c r="G11" s="11"/>
      <c r="H11" s="1"/>
    </row>
    <row r="12" spans="1:8" ht="17.25" customHeight="1">
      <c r="A12" s="73"/>
      <c r="B12" s="7" t="s">
        <v>39</v>
      </c>
      <c r="C12" s="76"/>
      <c r="D12" s="32">
        <f>C10*7.73*12</f>
        <v>856545.8400000001</v>
      </c>
      <c r="E12" s="74"/>
      <c r="F12" s="75"/>
      <c r="G12" s="11"/>
      <c r="H12" s="1"/>
    </row>
    <row r="13" spans="1:9" ht="16.5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42.75" customHeight="1">
      <c r="A14" s="5" t="s">
        <v>2</v>
      </c>
      <c r="B14" s="5" t="s">
        <v>0</v>
      </c>
      <c r="C14" s="5" t="s">
        <v>40</v>
      </c>
      <c r="D14" s="5" t="s">
        <v>41</v>
      </c>
      <c r="E14" s="18"/>
      <c r="F14" s="18"/>
      <c r="G14" s="14"/>
      <c r="H14" s="14"/>
      <c r="I14" s="14"/>
    </row>
    <row r="15" spans="1:9" ht="35.25" customHeight="1">
      <c r="A15" s="38" t="s">
        <v>5</v>
      </c>
      <c r="B15" s="39" t="s">
        <v>49</v>
      </c>
      <c r="C15" s="40">
        <v>10.01</v>
      </c>
      <c r="D15" s="41">
        <v>1516399.63</v>
      </c>
      <c r="E15" s="20"/>
      <c r="F15" s="1"/>
      <c r="G15" s="21"/>
      <c r="H15" s="21"/>
      <c r="I15" s="22"/>
    </row>
    <row r="16" spans="1:9" ht="15" customHeight="1">
      <c r="A16" s="6"/>
      <c r="B16" s="42" t="s">
        <v>16</v>
      </c>
      <c r="C16" s="8"/>
      <c r="D16" s="43">
        <v>584008.2</v>
      </c>
      <c r="E16" s="1"/>
      <c r="F16" s="1"/>
      <c r="H16" s="71"/>
      <c r="I16" s="22"/>
    </row>
    <row r="17" spans="1:9" ht="15" customHeight="1">
      <c r="A17" s="6"/>
      <c r="B17" s="42" t="s">
        <v>17</v>
      </c>
      <c r="C17" s="8"/>
      <c r="D17" s="43">
        <v>109431.68</v>
      </c>
      <c r="E17" s="1"/>
      <c r="F17" s="1"/>
      <c r="H17" s="71"/>
      <c r="I17" s="22"/>
    </row>
    <row r="18" spans="1:9" ht="16.5" customHeight="1">
      <c r="A18" s="6"/>
      <c r="B18" s="42" t="s">
        <v>18</v>
      </c>
      <c r="C18" s="8"/>
      <c r="D18" s="43">
        <v>183585.59999999998</v>
      </c>
      <c r="E18" s="1"/>
      <c r="F18" s="1"/>
      <c r="G18" s="21"/>
      <c r="H18" s="21"/>
      <c r="I18" s="22"/>
    </row>
    <row r="19" spans="1:9" ht="30" customHeight="1">
      <c r="A19" s="6"/>
      <c r="B19" s="42" t="s">
        <v>50</v>
      </c>
      <c r="C19" s="8"/>
      <c r="D19" s="43">
        <v>12682.24</v>
      </c>
      <c r="E19" s="1"/>
      <c r="F19" s="1"/>
      <c r="H19" s="24"/>
      <c r="I19" s="1"/>
    </row>
    <row r="20" spans="1:9" ht="33.75" customHeight="1">
      <c r="A20" s="6"/>
      <c r="B20" s="57" t="s">
        <v>94</v>
      </c>
      <c r="C20" s="8"/>
      <c r="D20" s="64">
        <v>6482.24</v>
      </c>
      <c r="E20" s="1"/>
      <c r="F20" s="1"/>
      <c r="H20" s="21"/>
      <c r="I20" s="1"/>
    </row>
    <row r="21" spans="1:9" ht="15.75" customHeight="1">
      <c r="A21" s="6"/>
      <c r="B21" s="7" t="s">
        <v>51</v>
      </c>
      <c r="C21" s="8"/>
      <c r="D21" s="64">
        <v>6200</v>
      </c>
      <c r="E21" s="1"/>
      <c r="F21" s="1"/>
      <c r="H21" s="21"/>
      <c r="I21" s="1"/>
    </row>
    <row r="22" spans="1:9" ht="45.75" customHeight="1">
      <c r="A22" s="6"/>
      <c r="B22" s="42" t="s">
        <v>52</v>
      </c>
      <c r="C22" s="8"/>
      <c r="D22" s="35">
        <v>626691.9099999999</v>
      </c>
      <c r="E22" s="1"/>
      <c r="F22" s="1"/>
      <c r="G22" s="21"/>
      <c r="H22" s="24"/>
      <c r="I22" s="1"/>
    </row>
    <row r="23" spans="1:9" ht="27" customHeight="1">
      <c r="A23" s="6"/>
      <c r="B23" s="7" t="s">
        <v>53</v>
      </c>
      <c r="C23" s="8"/>
      <c r="D23" s="64">
        <v>42266.93</v>
      </c>
      <c r="E23" s="1"/>
      <c r="F23" s="1"/>
      <c r="G23" s="21"/>
      <c r="H23" s="21"/>
      <c r="I23" s="1"/>
    </row>
    <row r="24" spans="1:9" ht="28.5" customHeight="1">
      <c r="A24" s="6"/>
      <c r="B24" s="7" t="s">
        <v>54</v>
      </c>
      <c r="C24" s="8"/>
      <c r="D24" s="64">
        <v>67284.13</v>
      </c>
      <c r="E24" s="1"/>
      <c r="F24" s="1"/>
      <c r="G24" s="21"/>
      <c r="H24" s="21"/>
      <c r="I24" s="1"/>
    </row>
    <row r="25" spans="1:9" ht="33" customHeight="1">
      <c r="A25" s="6"/>
      <c r="B25" s="7" t="s">
        <v>57</v>
      </c>
      <c r="C25" s="8"/>
      <c r="D25" s="64">
        <v>83071.05</v>
      </c>
      <c r="E25" s="1"/>
      <c r="F25" s="1"/>
      <c r="G25" s="27"/>
      <c r="H25" s="21"/>
      <c r="I25" s="1"/>
    </row>
    <row r="26" spans="1:9" ht="31.5" customHeight="1">
      <c r="A26" s="6"/>
      <c r="B26" s="7" t="s">
        <v>58</v>
      </c>
      <c r="C26" s="8"/>
      <c r="D26" s="64">
        <v>63264.8</v>
      </c>
      <c r="E26" s="1"/>
      <c r="F26" s="1"/>
      <c r="I26" s="1"/>
    </row>
    <row r="27" spans="1:9" ht="31.5" customHeight="1">
      <c r="A27" s="6"/>
      <c r="B27" s="7" t="s">
        <v>101</v>
      </c>
      <c r="C27" s="8"/>
      <c r="D27" s="64">
        <v>370805</v>
      </c>
      <c r="E27" s="1"/>
      <c r="F27" s="1"/>
      <c r="I27" s="1"/>
    </row>
    <row r="28" spans="1:9" s="46" customFormat="1" ht="14.25" customHeight="1">
      <c r="A28" s="6"/>
      <c r="B28" s="48" t="s">
        <v>20</v>
      </c>
      <c r="C28" s="49">
        <v>0.1</v>
      </c>
      <c r="D28" s="50">
        <v>7161.360000000001</v>
      </c>
      <c r="E28" s="1"/>
      <c r="F28" s="1"/>
      <c r="G28" s="47"/>
      <c r="H28" s="47"/>
      <c r="I28" s="45"/>
    </row>
    <row r="29" spans="1:9" ht="39" customHeight="1">
      <c r="A29" s="6"/>
      <c r="B29" s="48" t="s">
        <v>21</v>
      </c>
      <c r="C29" s="49">
        <f>4.82+1.64+1.27</f>
        <v>7.73</v>
      </c>
      <c r="D29" s="50">
        <v>895526.6900000001</v>
      </c>
      <c r="E29" s="20"/>
      <c r="F29" s="1"/>
      <c r="G29" s="11"/>
      <c r="H29" s="47"/>
      <c r="I29" s="1"/>
    </row>
    <row r="30" spans="1:9" ht="15" customHeight="1">
      <c r="A30" s="6"/>
      <c r="B30" s="7" t="s">
        <v>22</v>
      </c>
      <c r="C30" s="8"/>
      <c r="D30" s="64">
        <v>626473.11</v>
      </c>
      <c r="E30" s="1"/>
      <c r="F30" s="1"/>
      <c r="G30" s="11"/>
      <c r="H30" s="47"/>
      <c r="I30" s="1"/>
    </row>
    <row r="31" spans="1:9" ht="15.75" customHeight="1">
      <c r="A31" s="6"/>
      <c r="B31" s="7" t="s">
        <v>17</v>
      </c>
      <c r="C31" s="8"/>
      <c r="D31" s="64">
        <v>113235.92</v>
      </c>
      <c r="E31" s="1"/>
      <c r="F31" s="1"/>
      <c r="G31" s="11"/>
      <c r="H31" s="47"/>
      <c r="I31" s="1"/>
    </row>
    <row r="32" spans="1:9" ht="15.75" customHeight="1">
      <c r="A32" s="6"/>
      <c r="B32" s="7" t="s">
        <v>23</v>
      </c>
      <c r="C32" s="8"/>
      <c r="D32" s="64">
        <v>10000</v>
      </c>
      <c r="E32" s="1"/>
      <c r="F32" s="1"/>
      <c r="G32" s="11"/>
      <c r="H32" s="47"/>
      <c r="I32" s="1"/>
    </row>
    <row r="33" spans="1:9" ht="16.5" customHeight="1">
      <c r="A33" s="6"/>
      <c r="B33" s="7" t="s">
        <v>24</v>
      </c>
      <c r="C33" s="8"/>
      <c r="D33" s="64">
        <v>8180.97</v>
      </c>
      <c r="E33" s="1"/>
      <c r="F33" s="1"/>
      <c r="G33" s="11"/>
      <c r="H33" s="11"/>
      <c r="I33" s="28"/>
    </row>
    <row r="34" spans="1:6" ht="12.75" customHeight="1">
      <c r="A34" s="6"/>
      <c r="B34" s="7" t="s">
        <v>61</v>
      </c>
      <c r="C34" s="8"/>
      <c r="D34" s="64">
        <v>6340.67</v>
      </c>
      <c r="E34" s="1"/>
      <c r="F34" s="1"/>
    </row>
    <row r="35" spans="1:6" ht="13.5" customHeight="1">
      <c r="A35" s="6"/>
      <c r="B35" s="7" t="s">
        <v>62</v>
      </c>
      <c r="C35" s="8"/>
      <c r="D35" s="64">
        <v>16900.8</v>
      </c>
      <c r="E35" s="1"/>
      <c r="F35" s="1"/>
    </row>
    <row r="36" spans="1:7" ht="15.75" customHeight="1">
      <c r="A36" s="59"/>
      <c r="B36" s="63" t="s">
        <v>63</v>
      </c>
      <c r="C36" s="60"/>
      <c r="D36" s="64">
        <v>41938.47</v>
      </c>
      <c r="E36" s="28"/>
      <c r="F36" s="1"/>
      <c r="G36" s="52"/>
    </row>
    <row r="37" spans="1:7" ht="15.75" customHeight="1">
      <c r="A37" s="6"/>
      <c r="B37" s="7" t="s">
        <v>64</v>
      </c>
      <c r="C37" s="8"/>
      <c r="D37" s="64">
        <v>7296.32</v>
      </c>
      <c r="E37" s="1"/>
      <c r="F37" s="1"/>
      <c r="G37" s="52"/>
    </row>
    <row r="38" spans="1:7" ht="32.25" customHeight="1">
      <c r="A38" s="6"/>
      <c r="B38" s="7" t="s">
        <v>65</v>
      </c>
      <c r="C38" s="8"/>
      <c r="D38" s="64">
        <v>13282.42</v>
      </c>
      <c r="E38" s="1"/>
      <c r="F38" s="1"/>
      <c r="G38" s="52"/>
    </row>
    <row r="39" spans="1:7" ht="15.75" customHeight="1">
      <c r="A39" s="6"/>
      <c r="B39" s="7" t="s">
        <v>66</v>
      </c>
      <c r="C39" s="8"/>
      <c r="D39" s="64">
        <v>19717.93</v>
      </c>
      <c r="E39" s="1"/>
      <c r="F39" s="1"/>
      <c r="G39" s="52"/>
    </row>
    <row r="40" spans="1:7" ht="15" customHeight="1">
      <c r="A40" s="6"/>
      <c r="B40" s="7" t="s">
        <v>67</v>
      </c>
      <c r="C40" s="8"/>
      <c r="D40" s="64">
        <v>6908.13</v>
      </c>
      <c r="E40" s="1"/>
      <c r="F40" s="1"/>
      <c r="G40" s="52"/>
    </row>
    <row r="41" spans="1:7" ht="15" customHeight="1">
      <c r="A41" s="6"/>
      <c r="B41" s="7" t="s">
        <v>68</v>
      </c>
      <c r="C41" s="8"/>
      <c r="D41" s="64">
        <v>15206.95</v>
      </c>
      <c r="E41" s="1"/>
      <c r="F41" s="1"/>
      <c r="G41" s="52"/>
    </row>
    <row r="42" spans="1:7" ht="15" customHeight="1">
      <c r="A42" s="6"/>
      <c r="B42" s="7" t="s">
        <v>69</v>
      </c>
      <c r="C42" s="8"/>
      <c r="D42" s="64">
        <v>5307.06</v>
      </c>
      <c r="E42" s="1"/>
      <c r="F42" s="1"/>
      <c r="G42" s="52"/>
    </row>
    <row r="43" spans="1:7" ht="15" customHeight="1">
      <c r="A43" s="6"/>
      <c r="B43" s="7" t="s">
        <v>25</v>
      </c>
      <c r="C43" s="8"/>
      <c r="D43" s="64">
        <v>10000</v>
      </c>
      <c r="E43" s="1"/>
      <c r="F43" s="1"/>
      <c r="G43" s="52"/>
    </row>
    <row r="44" spans="1:7" ht="19.5" customHeight="1">
      <c r="A44" s="6" t="s">
        <v>6</v>
      </c>
      <c r="B44" s="48" t="s">
        <v>4</v>
      </c>
      <c r="C44" s="40">
        <v>6.39</v>
      </c>
      <c r="D44" s="50">
        <v>350019.31</v>
      </c>
      <c r="E44" s="20"/>
      <c r="F44" s="1"/>
      <c r="G44" s="52"/>
    </row>
    <row r="45" spans="1:7" ht="29.25" customHeight="1">
      <c r="A45" s="6" t="s">
        <v>7</v>
      </c>
      <c r="B45" s="48" t="s">
        <v>26</v>
      </c>
      <c r="C45" s="40">
        <v>1.46</v>
      </c>
      <c r="D45" s="50">
        <v>223325.97999999998</v>
      </c>
      <c r="E45" s="1"/>
      <c r="F45" s="1"/>
      <c r="G45" s="11"/>
    </row>
    <row r="46" spans="1:7" ht="25.5">
      <c r="A46" s="6" t="s">
        <v>8</v>
      </c>
      <c r="B46" s="48" t="s">
        <v>70</v>
      </c>
      <c r="C46" s="40">
        <v>2.75</v>
      </c>
      <c r="D46" s="50">
        <v>307142.31</v>
      </c>
      <c r="E46" s="20"/>
      <c r="F46" s="1"/>
      <c r="G46" s="9"/>
    </row>
    <row r="47" spans="1:6" ht="12.75">
      <c r="A47" s="6"/>
      <c r="B47" s="7" t="s">
        <v>71</v>
      </c>
      <c r="C47" s="19"/>
      <c r="D47" s="64">
        <v>235882.89</v>
      </c>
      <c r="E47" s="20"/>
      <c r="F47" s="1"/>
    </row>
    <row r="48" spans="1:6" ht="12.75">
      <c r="A48" s="6"/>
      <c r="B48" s="7" t="s">
        <v>72</v>
      </c>
      <c r="C48" s="8"/>
      <c r="D48" s="64">
        <v>41409.55</v>
      </c>
      <c r="E48" s="1"/>
      <c r="F48" s="1"/>
    </row>
    <row r="49" spans="1:6" ht="12.75">
      <c r="A49" s="6"/>
      <c r="B49" s="7" t="s">
        <v>27</v>
      </c>
      <c r="C49" s="8"/>
      <c r="D49" s="64">
        <v>29849.87</v>
      </c>
      <c r="E49" s="1"/>
      <c r="F49" s="1"/>
    </row>
    <row r="50" spans="1:6" ht="12.75">
      <c r="A50" s="6" t="s">
        <v>13</v>
      </c>
      <c r="B50" s="48" t="s">
        <v>3</v>
      </c>
      <c r="C50" s="40">
        <v>4.89</v>
      </c>
      <c r="D50" s="50">
        <v>307925.70999999996</v>
      </c>
      <c r="E50" s="1"/>
      <c r="F50" s="1"/>
    </row>
    <row r="51" spans="1:6" ht="12.75">
      <c r="A51" s="6" t="s">
        <v>9</v>
      </c>
      <c r="B51" s="48" t="s">
        <v>73</v>
      </c>
      <c r="C51" s="40">
        <v>0.78</v>
      </c>
      <c r="D51" s="50">
        <v>60430.57</v>
      </c>
      <c r="E51" s="1"/>
      <c r="F51" s="1"/>
    </row>
    <row r="52" spans="1:6" ht="12.75">
      <c r="A52" s="6" t="s">
        <v>74</v>
      </c>
      <c r="B52" s="48" t="s">
        <v>75</v>
      </c>
      <c r="C52" s="40">
        <v>2.49</v>
      </c>
      <c r="D52" s="50">
        <v>239125.06</v>
      </c>
      <c r="E52" s="1"/>
      <c r="F52" s="1"/>
    </row>
    <row r="53" spans="1:6" ht="12.75">
      <c r="A53" s="6"/>
      <c r="B53" s="7" t="s">
        <v>76</v>
      </c>
      <c r="C53" s="65"/>
      <c r="D53" s="64">
        <v>163455.06</v>
      </c>
      <c r="E53" s="1"/>
      <c r="F53" s="1"/>
    </row>
    <row r="54" spans="1:6" ht="12.75">
      <c r="A54" s="6"/>
      <c r="B54" s="7" t="s">
        <v>77</v>
      </c>
      <c r="C54" s="65"/>
      <c r="D54" s="64">
        <v>75670</v>
      </c>
      <c r="E54" s="1"/>
      <c r="F54" s="1"/>
    </row>
    <row r="55" spans="1:6" ht="15">
      <c r="A55" s="6" t="s">
        <v>78</v>
      </c>
      <c r="B55" s="23" t="s">
        <v>1</v>
      </c>
      <c r="C55" s="54">
        <f>C51+C50+C46+C45+C44+C29+C28+C15+C52</f>
        <v>36.6</v>
      </c>
      <c r="D55" s="36">
        <v>3907056.62</v>
      </c>
      <c r="E55" s="1"/>
      <c r="F55" s="1"/>
    </row>
    <row r="56" spans="1:6" ht="14.25">
      <c r="A56" s="6"/>
      <c r="B56" s="25" t="s">
        <v>28</v>
      </c>
      <c r="C56" s="26"/>
      <c r="D56" s="37">
        <v>1199.5400000000373</v>
      </c>
      <c r="E56" s="1"/>
      <c r="F56" s="27"/>
    </row>
    <row r="57" spans="1:6" ht="12.75">
      <c r="A57" s="14"/>
      <c r="B57" s="14"/>
      <c r="C57" s="14"/>
      <c r="D57" s="14"/>
      <c r="E57" s="14"/>
      <c r="F57" s="14"/>
    </row>
    <row r="58" spans="1:6" ht="29.25" customHeight="1">
      <c r="A58" s="55" t="s">
        <v>2</v>
      </c>
      <c r="B58" s="55" t="s">
        <v>0</v>
      </c>
      <c r="C58" s="68" t="s">
        <v>42</v>
      </c>
      <c r="D58" s="68"/>
      <c r="E58" s="55" t="s">
        <v>85</v>
      </c>
      <c r="F58" s="55" t="s">
        <v>43</v>
      </c>
    </row>
    <row r="59" spans="1:6" ht="32.25" customHeight="1">
      <c r="A59" s="5">
        <v>3</v>
      </c>
      <c r="B59" s="7" t="s">
        <v>79</v>
      </c>
      <c r="C59" s="69">
        <v>847277.34</v>
      </c>
      <c r="D59" s="69"/>
      <c r="E59" s="34">
        <v>823337.89</v>
      </c>
      <c r="F59" s="62">
        <f>C59-E59</f>
        <v>23939.449999999953</v>
      </c>
    </row>
  </sheetData>
  <sheetProtection/>
  <mergeCells count="8">
    <mergeCell ref="C58:D58"/>
    <mergeCell ref="C59:D59"/>
    <mergeCell ref="A7:F7"/>
    <mergeCell ref="H16:H17"/>
    <mergeCell ref="A10:A12"/>
    <mergeCell ref="C10:C12"/>
    <mergeCell ref="E10:E12"/>
    <mergeCell ref="F10:F1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80" zoomScaleNormal="80" zoomScalePageLayoutView="0" workbookViewId="0" topLeftCell="A5">
      <selection activeCell="F9" sqref="F9:F12"/>
    </sheetView>
  </sheetViews>
  <sheetFormatPr defaultColWidth="9.00390625" defaultRowHeight="12.75"/>
  <cols>
    <col min="1" max="1" width="6.625" style="0" customWidth="1"/>
    <col min="2" max="2" width="52.625" style="0" customWidth="1"/>
    <col min="3" max="3" width="12.375" style="0" customWidth="1"/>
    <col min="4" max="4" width="16.875" style="0" customWidth="1"/>
    <col min="5" max="5" width="19.875" style="0" customWidth="1"/>
    <col min="6" max="6" width="24.625" style="0" customWidth="1"/>
    <col min="7" max="7" width="25.375" style="0" customWidth="1"/>
    <col min="8" max="8" width="24.00390625" style="0" hidden="1" customWidth="1"/>
    <col min="9" max="9" width="31.125" style="0" hidden="1" customWidth="1"/>
    <col min="10" max="10" width="16.00390625" style="0" customWidth="1"/>
  </cols>
  <sheetData>
    <row r="1" spans="3:6" ht="17.25" customHeight="1">
      <c r="C1" s="4"/>
      <c r="D1" s="4"/>
      <c r="E1" s="4"/>
      <c r="F1" s="16" t="s">
        <v>34</v>
      </c>
    </row>
    <row r="2" spans="2:6" ht="15.75" customHeight="1">
      <c r="B2" s="2"/>
      <c r="C2" s="3"/>
      <c r="D2" s="3"/>
      <c r="E2" s="3"/>
      <c r="F2" s="16" t="s">
        <v>14</v>
      </c>
    </row>
    <row r="3" spans="2:6" ht="15">
      <c r="B3" s="2"/>
      <c r="C3" s="3"/>
      <c r="D3" s="3"/>
      <c r="E3" s="3"/>
      <c r="F3" s="16"/>
    </row>
    <row r="4" spans="2:6" ht="19.5" customHeight="1">
      <c r="B4" s="2"/>
      <c r="C4" s="3"/>
      <c r="D4" s="3"/>
      <c r="E4" s="3"/>
      <c r="F4" s="16" t="s">
        <v>15</v>
      </c>
    </row>
    <row r="5" spans="2:6" ht="22.5" customHeight="1">
      <c r="B5" s="2"/>
      <c r="C5" s="3"/>
      <c r="D5" s="3"/>
      <c r="E5" s="3"/>
      <c r="F5" s="16"/>
    </row>
    <row r="6" spans="2:6" ht="12.75">
      <c r="B6" s="2"/>
      <c r="C6" s="3"/>
      <c r="D6" s="3"/>
      <c r="E6" s="3"/>
      <c r="F6" s="3"/>
    </row>
    <row r="7" spans="1:9" ht="42" customHeight="1">
      <c r="A7" s="70" t="s">
        <v>92</v>
      </c>
      <c r="B7" s="70"/>
      <c r="C7" s="70"/>
      <c r="D7" s="70"/>
      <c r="E7" s="70"/>
      <c r="F7" s="70"/>
      <c r="G7" s="15"/>
      <c r="H7" s="15"/>
      <c r="I7" s="15"/>
    </row>
    <row r="8" spans="1:9" ht="15" customHeight="1">
      <c r="A8" s="17"/>
      <c r="B8" s="17"/>
      <c r="C8" s="17"/>
      <c r="D8" s="17"/>
      <c r="E8" s="17"/>
      <c r="F8" s="17"/>
      <c r="G8" s="17"/>
      <c r="H8" s="17"/>
      <c r="I8" s="17"/>
    </row>
    <row r="9" spans="1:9" ht="69" customHeight="1">
      <c r="A9" s="5" t="s">
        <v>2</v>
      </c>
      <c r="B9" s="5" t="s">
        <v>0</v>
      </c>
      <c r="C9" s="5" t="s">
        <v>35</v>
      </c>
      <c r="D9" s="5" t="s">
        <v>36</v>
      </c>
      <c r="E9" s="5" t="s">
        <v>48</v>
      </c>
      <c r="F9" s="61" t="s">
        <v>43</v>
      </c>
      <c r="G9" s="13"/>
      <c r="I9" s="1"/>
    </row>
    <row r="10" spans="1:8" ht="44.25" customHeight="1">
      <c r="A10" s="73">
        <v>1</v>
      </c>
      <c r="B10" s="7" t="s">
        <v>37</v>
      </c>
      <c r="C10" s="76">
        <v>7508.6</v>
      </c>
      <c r="D10" s="32">
        <f>2384313.56+430200.95+26136+34791</f>
        <v>2875441.5100000002</v>
      </c>
      <c r="E10" s="74">
        <f>2290820.66+411461.38+28840.31+30138.17</f>
        <v>2761260.52</v>
      </c>
      <c r="F10" s="75">
        <f>D10-E10</f>
        <v>114180.99000000022</v>
      </c>
      <c r="G10" s="11"/>
      <c r="H10" s="1"/>
    </row>
    <row r="11" spans="1:8" ht="18.75" customHeight="1">
      <c r="A11" s="73"/>
      <c r="B11" s="7" t="s">
        <v>38</v>
      </c>
      <c r="C11" s="76"/>
      <c r="D11" s="32">
        <f>D10-D12</f>
        <v>2178943.774</v>
      </c>
      <c r="E11" s="74"/>
      <c r="F11" s="75"/>
      <c r="G11" s="11"/>
      <c r="H11" s="1"/>
    </row>
    <row r="12" spans="1:8" ht="17.25" customHeight="1">
      <c r="A12" s="73"/>
      <c r="B12" s="7" t="s">
        <v>39</v>
      </c>
      <c r="C12" s="76"/>
      <c r="D12" s="32">
        <f>C10*7.73*12</f>
        <v>696497.736</v>
      </c>
      <c r="E12" s="74"/>
      <c r="F12" s="75"/>
      <c r="G12" s="11"/>
      <c r="H12" s="1"/>
    </row>
    <row r="13" spans="1:9" ht="16.5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42.75" customHeight="1">
      <c r="A14" s="5" t="s">
        <v>2</v>
      </c>
      <c r="B14" s="5" t="s">
        <v>0</v>
      </c>
      <c r="C14" s="5" t="s">
        <v>40</v>
      </c>
      <c r="D14" s="5" t="s">
        <v>41</v>
      </c>
      <c r="E14" s="18"/>
      <c r="F14" s="18"/>
      <c r="G14" s="14"/>
      <c r="H14" s="14"/>
      <c r="I14" s="14"/>
    </row>
    <row r="15" spans="1:9" ht="35.25" customHeight="1">
      <c r="A15" s="38" t="s">
        <v>5</v>
      </c>
      <c r="B15" s="39" t="s">
        <v>49</v>
      </c>
      <c r="C15" s="40">
        <v>9.16</v>
      </c>
      <c r="D15" s="41">
        <v>1177482.51</v>
      </c>
      <c r="E15" s="20"/>
      <c r="F15" s="1"/>
      <c r="G15" s="21"/>
      <c r="H15" s="21"/>
      <c r="I15" s="22"/>
    </row>
    <row r="16" spans="1:9" ht="15" customHeight="1">
      <c r="A16" s="6"/>
      <c r="B16" s="42" t="s">
        <v>16</v>
      </c>
      <c r="C16" s="8"/>
      <c r="D16" s="43">
        <v>650776.95</v>
      </c>
      <c r="E16" s="1"/>
      <c r="F16" s="1"/>
      <c r="H16" s="71"/>
      <c r="I16" s="22"/>
    </row>
    <row r="17" spans="1:9" ht="15" customHeight="1">
      <c r="A17" s="6"/>
      <c r="B17" s="42" t="s">
        <v>17</v>
      </c>
      <c r="C17" s="8"/>
      <c r="D17" s="43">
        <v>124162.53</v>
      </c>
      <c r="E17" s="1"/>
      <c r="F17" s="1"/>
      <c r="H17" s="71"/>
      <c r="I17" s="22"/>
    </row>
    <row r="18" spans="1:9" ht="16.5" customHeight="1">
      <c r="A18" s="6"/>
      <c r="B18" s="42" t="s">
        <v>18</v>
      </c>
      <c r="C18" s="8"/>
      <c r="D18" s="43">
        <v>60052.86</v>
      </c>
      <c r="E18" s="1"/>
      <c r="F18" s="1"/>
      <c r="G18" s="21"/>
      <c r="H18" s="21"/>
      <c r="I18" s="22"/>
    </row>
    <row r="19" spans="1:9" ht="30" customHeight="1">
      <c r="A19" s="6"/>
      <c r="B19" s="42" t="s">
        <v>50</v>
      </c>
      <c r="C19" s="8"/>
      <c r="D19" s="43">
        <v>74989.93</v>
      </c>
      <c r="E19" s="1"/>
      <c r="F19" s="1"/>
      <c r="H19" s="24"/>
      <c r="I19" s="1"/>
    </row>
    <row r="20" spans="1:9" ht="29.25" customHeight="1">
      <c r="A20" s="6"/>
      <c r="B20" s="7" t="s">
        <v>94</v>
      </c>
      <c r="C20" s="8"/>
      <c r="D20" s="64">
        <v>5271.01</v>
      </c>
      <c r="E20" s="1"/>
      <c r="F20" s="1"/>
      <c r="H20" s="21"/>
      <c r="I20" s="1"/>
    </row>
    <row r="21" spans="1:9" ht="15.75" customHeight="1">
      <c r="A21" s="6"/>
      <c r="B21" s="7" t="s">
        <v>51</v>
      </c>
      <c r="C21" s="8"/>
      <c r="D21" s="64">
        <v>47048.92</v>
      </c>
      <c r="E21" s="1"/>
      <c r="F21" s="1"/>
      <c r="H21" s="21"/>
      <c r="I21" s="1"/>
    </row>
    <row r="22" spans="1:9" ht="15.75" customHeight="1">
      <c r="A22" s="6"/>
      <c r="B22" s="57" t="s">
        <v>91</v>
      </c>
      <c r="C22" s="8"/>
      <c r="D22" s="64">
        <v>22670</v>
      </c>
      <c r="E22" s="1"/>
      <c r="F22" s="1"/>
      <c r="H22" s="21"/>
      <c r="I22" s="1"/>
    </row>
    <row r="23" spans="1:9" ht="43.5" customHeight="1">
      <c r="A23" s="6"/>
      <c r="B23" s="42" t="s">
        <v>52</v>
      </c>
      <c r="C23" s="8"/>
      <c r="D23" s="43">
        <v>267500.24</v>
      </c>
      <c r="E23" s="1"/>
      <c r="F23" s="1"/>
      <c r="G23" s="21"/>
      <c r="H23" s="24"/>
      <c r="I23" s="1"/>
    </row>
    <row r="24" spans="1:9" ht="31.5" customHeight="1">
      <c r="A24" s="6"/>
      <c r="B24" s="7" t="s">
        <v>53</v>
      </c>
      <c r="C24" s="8"/>
      <c r="D24" s="64">
        <v>641.05</v>
      </c>
      <c r="E24" s="1"/>
      <c r="F24" s="1"/>
      <c r="G24" s="21"/>
      <c r="H24" s="21"/>
      <c r="I24" s="1"/>
    </row>
    <row r="25" spans="1:9" ht="28.5" customHeight="1">
      <c r="A25" s="6"/>
      <c r="B25" s="7" t="s">
        <v>54</v>
      </c>
      <c r="C25" s="8"/>
      <c r="D25" s="64">
        <v>2161.65</v>
      </c>
      <c r="E25" s="1"/>
      <c r="F25" s="1"/>
      <c r="G25" s="21"/>
      <c r="H25" s="21"/>
      <c r="I25" s="1"/>
    </row>
    <row r="26" spans="1:9" ht="15" customHeight="1">
      <c r="A26" s="6"/>
      <c r="B26" s="7" t="s">
        <v>56</v>
      </c>
      <c r="C26" s="8"/>
      <c r="D26" s="64">
        <v>4165</v>
      </c>
      <c r="E26" s="1"/>
      <c r="F26" s="1"/>
      <c r="G26" s="21"/>
      <c r="H26" s="21"/>
      <c r="I26" s="1"/>
    </row>
    <row r="27" spans="1:9" ht="30" customHeight="1">
      <c r="A27" s="6"/>
      <c r="B27" s="7" t="s">
        <v>57</v>
      </c>
      <c r="C27" s="8"/>
      <c r="D27" s="64">
        <v>4796.469999999999</v>
      </c>
      <c r="E27" s="1"/>
      <c r="F27" s="1"/>
      <c r="G27" s="27"/>
      <c r="H27" s="21"/>
      <c r="I27" s="1"/>
    </row>
    <row r="28" spans="1:9" ht="33" customHeight="1">
      <c r="A28" s="6"/>
      <c r="B28" s="7" t="s">
        <v>58</v>
      </c>
      <c r="C28" s="8"/>
      <c r="D28" s="64">
        <v>6113.07</v>
      </c>
      <c r="E28" s="1"/>
      <c r="F28" s="1"/>
      <c r="I28" s="1"/>
    </row>
    <row r="29" spans="1:9" ht="32.25" customHeight="1">
      <c r="A29" s="6"/>
      <c r="B29" s="7" t="s">
        <v>95</v>
      </c>
      <c r="C29" s="8"/>
      <c r="D29" s="64">
        <v>10874</v>
      </c>
      <c r="E29" s="1"/>
      <c r="F29" s="1"/>
      <c r="G29" s="44"/>
      <c r="H29" s="44"/>
      <c r="I29" s="44"/>
    </row>
    <row r="30" spans="1:9" ht="32.25" customHeight="1">
      <c r="A30" s="6"/>
      <c r="B30" s="7" t="s">
        <v>101</v>
      </c>
      <c r="C30" s="58"/>
      <c r="D30" s="64">
        <v>238749</v>
      </c>
      <c r="E30" s="1"/>
      <c r="F30" s="1"/>
      <c r="G30" s="44"/>
      <c r="H30" s="44"/>
      <c r="I30" s="44"/>
    </row>
    <row r="31" spans="1:9" s="46" customFormat="1" ht="14.25" customHeight="1">
      <c r="A31" s="6"/>
      <c r="B31" s="48" t="s">
        <v>20</v>
      </c>
      <c r="C31" s="49">
        <v>0.1</v>
      </c>
      <c r="D31" s="50">
        <v>5826.04</v>
      </c>
      <c r="E31" s="1"/>
      <c r="F31" s="1"/>
      <c r="G31" s="47"/>
      <c r="H31" s="47"/>
      <c r="I31" s="45"/>
    </row>
    <row r="32" spans="1:9" ht="39" customHeight="1">
      <c r="A32" s="6"/>
      <c r="B32" s="48" t="s">
        <v>21</v>
      </c>
      <c r="C32" s="49">
        <f>4.82+1.64+1.27</f>
        <v>7.73</v>
      </c>
      <c r="D32" s="50">
        <v>727931.96</v>
      </c>
      <c r="E32" s="20"/>
      <c r="F32" s="1"/>
      <c r="G32" s="11"/>
      <c r="H32" s="47"/>
      <c r="I32" s="1"/>
    </row>
    <row r="33" spans="1:9" ht="15" customHeight="1">
      <c r="A33" s="6"/>
      <c r="B33" s="7" t="s">
        <v>22</v>
      </c>
      <c r="C33" s="8"/>
      <c r="D33" s="64">
        <v>509414.77</v>
      </c>
      <c r="E33" s="1"/>
      <c r="F33" s="1"/>
      <c r="G33" s="11"/>
      <c r="H33" s="47"/>
      <c r="I33" s="1"/>
    </row>
    <row r="34" spans="1:9" ht="15.75" customHeight="1">
      <c r="A34" s="6"/>
      <c r="B34" s="7" t="s">
        <v>17</v>
      </c>
      <c r="C34" s="8"/>
      <c r="D34" s="64">
        <v>92077.46</v>
      </c>
      <c r="E34" s="1"/>
      <c r="F34" s="1"/>
      <c r="G34" s="11"/>
      <c r="H34" s="47"/>
      <c r="I34" s="1"/>
    </row>
    <row r="35" spans="1:9" ht="15.75" customHeight="1">
      <c r="A35" s="6"/>
      <c r="B35" s="7" t="s">
        <v>23</v>
      </c>
      <c r="C35" s="8"/>
      <c r="D35" s="64">
        <v>6000</v>
      </c>
      <c r="E35" s="1"/>
      <c r="F35" s="1"/>
      <c r="G35" s="11"/>
      <c r="H35" s="47"/>
      <c r="I35" s="1"/>
    </row>
    <row r="36" spans="1:9" ht="16.5" customHeight="1">
      <c r="A36" s="6"/>
      <c r="B36" s="7" t="s">
        <v>24</v>
      </c>
      <c r="C36" s="8"/>
      <c r="D36" s="64">
        <v>6652.33</v>
      </c>
      <c r="E36" s="1"/>
      <c r="F36" s="1"/>
      <c r="G36" s="11"/>
      <c r="H36" s="11"/>
      <c r="I36" s="28"/>
    </row>
    <row r="37" spans="1:6" ht="12.75" customHeight="1">
      <c r="A37" s="6"/>
      <c r="B37" s="7" t="s">
        <v>61</v>
      </c>
      <c r="C37" s="8"/>
      <c r="D37" s="64">
        <v>5155.9</v>
      </c>
      <c r="E37" s="1"/>
      <c r="F37" s="1"/>
    </row>
    <row r="38" spans="1:6" ht="13.5" customHeight="1">
      <c r="A38" s="6"/>
      <c r="B38" s="7" t="s">
        <v>62</v>
      </c>
      <c r="C38" s="8"/>
      <c r="D38" s="64">
        <v>13742.84</v>
      </c>
      <c r="E38" s="1"/>
      <c r="F38" s="1"/>
    </row>
    <row r="39" spans="1:7" ht="15.75" customHeight="1">
      <c r="A39" s="59"/>
      <c r="B39" s="63" t="s">
        <v>63</v>
      </c>
      <c r="C39" s="60"/>
      <c r="D39" s="64">
        <v>34138.73</v>
      </c>
      <c r="E39" s="28"/>
      <c r="F39" s="1"/>
      <c r="G39" s="52"/>
    </row>
    <row r="40" spans="1:7" ht="15.75" customHeight="1">
      <c r="A40" s="6"/>
      <c r="B40" s="7" t="s">
        <v>64</v>
      </c>
      <c r="C40" s="8"/>
      <c r="D40" s="64">
        <v>5932.98</v>
      </c>
      <c r="E40" s="1"/>
      <c r="F40" s="1"/>
      <c r="G40" s="52"/>
    </row>
    <row r="41" spans="1:7" ht="32.25" customHeight="1">
      <c r="A41" s="6"/>
      <c r="B41" s="7" t="s">
        <v>65</v>
      </c>
      <c r="C41" s="8"/>
      <c r="D41" s="64">
        <v>10800.56</v>
      </c>
      <c r="E41" s="1"/>
      <c r="F41" s="1"/>
      <c r="G41" s="52"/>
    </row>
    <row r="42" spans="1:7" ht="15.75" customHeight="1">
      <c r="A42" s="6"/>
      <c r="B42" s="7" t="s">
        <v>66</v>
      </c>
      <c r="C42" s="8"/>
      <c r="D42" s="64">
        <v>16033.58</v>
      </c>
      <c r="E42" s="1"/>
      <c r="F42" s="1"/>
      <c r="G42" s="52"/>
    </row>
    <row r="43" spans="1:7" ht="15" customHeight="1">
      <c r="A43" s="6"/>
      <c r="B43" s="7" t="s">
        <v>67</v>
      </c>
      <c r="C43" s="8"/>
      <c r="D43" s="64">
        <v>5617.32</v>
      </c>
      <c r="E43" s="1"/>
      <c r="F43" s="1"/>
      <c r="G43" s="52"/>
    </row>
    <row r="44" spans="1:7" ht="15" customHeight="1">
      <c r="A44" s="6"/>
      <c r="B44" s="7" t="s">
        <v>68</v>
      </c>
      <c r="C44" s="8"/>
      <c r="D44" s="64">
        <v>12365.49</v>
      </c>
      <c r="E44" s="1"/>
      <c r="F44" s="1"/>
      <c r="G44" s="52"/>
    </row>
    <row r="45" spans="1:7" ht="15" customHeight="1">
      <c r="A45" s="6"/>
      <c r="B45" s="7" t="s">
        <v>69</v>
      </c>
      <c r="C45" s="8"/>
      <c r="D45" s="64">
        <v>4315.42</v>
      </c>
      <c r="E45" s="1"/>
      <c r="F45" s="1"/>
      <c r="G45" s="52"/>
    </row>
    <row r="46" spans="1:7" ht="15" customHeight="1">
      <c r="A46" s="6"/>
      <c r="B46" s="7" t="s">
        <v>25</v>
      </c>
      <c r="C46" s="8"/>
      <c r="D46" s="64">
        <v>10000</v>
      </c>
      <c r="E46" s="1"/>
      <c r="F46" s="1"/>
      <c r="G46" s="52"/>
    </row>
    <row r="47" spans="1:7" ht="19.5" customHeight="1">
      <c r="A47" s="6" t="s">
        <v>6</v>
      </c>
      <c r="B47" s="48" t="s">
        <v>4</v>
      </c>
      <c r="C47" s="40">
        <v>5.81</v>
      </c>
      <c r="D47" s="50">
        <v>259286.83</v>
      </c>
      <c r="E47" s="20"/>
      <c r="F47" s="1"/>
      <c r="G47" s="52"/>
    </row>
    <row r="48" spans="1:7" ht="29.25" customHeight="1">
      <c r="A48" s="6" t="s">
        <v>7</v>
      </c>
      <c r="B48" s="48" t="s">
        <v>26</v>
      </c>
      <c r="C48" s="40">
        <v>1.46</v>
      </c>
      <c r="D48" s="50">
        <v>181686.84999999998</v>
      </c>
      <c r="E48" s="1"/>
      <c r="F48" s="1"/>
      <c r="G48" s="11"/>
    </row>
    <row r="49" spans="1:7" ht="25.5">
      <c r="A49" s="6" t="s">
        <v>8</v>
      </c>
      <c r="B49" s="48" t="s">
        <v>70</v>
      </c>
      <c r="C49" s="40">
        <v>2.75</v>
      </c>
      <c r="D49" s="50">
        <v>249921.8</v>
      </c>
      <c r="E49" s="20"/>
      <c r="F49" s="1"/>
      <c r="G49" s="9"/>
    </row>
    <row r="50" spans="1:6" ht="12.75">
      <c r="A50" s="6"/>
      <c r="B50" s="7" t="s">
        <v>71</v>
      </c>
      <c r="C50" s="19"/>
      <c r="D50" s="64">
        <v>191976.56</v>
      </c>
      <c r="E50" s="20"/>
      <c r="F50" s="1"/>
    </row>
    <row r="51" spans="1:6" ht="12.75">
      <c r="A51" s="6"/>
      <c r="B51" s="7" t="s">
        <v>72</v>
      </c>
      <c r="C51" s="8"/>
      <c r="D51" s="64">
        <v>33672.05</v>
      </c>
      <c r="E51" s="1"/>
      <c r="F51" s="1"/>
    </row>
    <row r="52" spans="1:6" ht="12.75">
      <c r="A52" s="6"/>
      <c r="B52" s="7" t="s">
        <v>27</v>
      </c>
      <c r="C52" s="8"/>
      <c r="D52" s="64">
        <v>24273.190000000002</v>
      </c>
      <c r="E52" s="1"/>
      <c r="F52" s="1"/>
    </row>
    <row r="53" spans="1:6" ht="12.75">
      <c r="A53" s="6" t="s">
        <v>13</v>
      </c>
      <c r="B53" s="48" t="s">
        <v>3</v>
      </c>
      <c r="C53" s="40">
        <v>4.89</v>
      </c>
      <c r="D53" s="50">
        <v>250504.76</v>
      </c>
      <c r="E53" s="1"/>
      <c r="F53" s="1"/>
    </row>
    <row r="54" spans="1:6" ht="12.75">
      <c r="A54" s="6" t="s">
        <v>9</v>
      </c>
      <c r="B54" s="48" t="s">
        <v>73</v>
      </c>
      <c r="C54" s="40">
        <v>0.78</v>
      </c>
      <c r="D54" s="50">
        <v>49138.94</v>
      </c>
      <c r="E54" s="1"/>
      <c r="F54" s="1"/>
    </row>
    <row r="55" spans="1:6" ht="15">
      <c r="A55" s="66" t="s">
        <v>74</v>
      </c>
      <c r="B55" s="23" t="s">
        <v>1</v>
      </c>
      <c r="C55" s="54">
        <f>C54+C53+C49+C48+C47+C32+C31+C15</f>
        <v>32.68</v>
      </c>
      <c r="D55" s="36">
        <v>2901779.69</v>
      </c>
      <c r="E55" s="1"/>
      <c r="F55" s="1"/>
    </row>
    <row r="56" spans="1:6" ht="14.25">
      <c r="A56" s="6"/>
      <c r="B56" s="25" t="s">
        <v>28</v>
      </c>
      <c r="C56" s="26"/>
      <c r="D56" s="37">
        <v>-26338.179999999702</v>
      </c>
      <c r="E56" s="1"/>
      <c r="F56" s="27"/>
    </row>
    <row r="57" spans="1:6" ht="12.75">
      <c r="A57" s="14"/>
      <c r="B57" s="14"/>
      <c r="C57" s="14"/>
      <c r="D57" s="14"/>
      <c r="E57" s="14"/>
      <c r="F57" s="14"/>
    </row>
    <row r="58" spans="1:6" ht="29.25" customHeight="1">
      <c r="A58" s="55" t="s">
        <v>2</v>
      </c>
      <c r="B58" s="55" t="s">
        <v>0</v>
      </c>
      <c r="C58" s="68" t="s">
        <v>42</v>
      </c>
      <c r="D58" s="68"/>
      <c r="E58" s="55" t="s">
        <v>84</v>
      </c>
      <c r="F58" s="55" t="s">
        <v>43</v>
      </c>
    </row>
    <row r="59" spans="1:6" ht="32.25" customHeight="1">
      <c r="A59" s="5">
        <v>3</v>
      </c>
      <c r="B59" s="7" t="s">
        <v>79</v>
      </c>
      <c r="C59" s="69">
        <v>693461.06</v>
      </c>
      <c r="D59" s="69"/>
      <c r="E59" s="34">
        <v>668712.73</v>
      </c>
      <c r="F59" s="62">
        <f>C59-E59</f>
        <v>24748.330000000075</v>
      </c>
    </row>
  </sheetData>
  <sheetProtection/>
  <mergeCells count="8">
    <mergeCell ref="C58:D58"/>
    <mergeCell ref="C59:D59"/>
    <mergeCell ref="A7:F7"/>
    <mergeCell ref="H16:H17"/>
    <mergeCell ref="A10:A12"/>
    <mergeCell ref="C10:C12"/>
    <mergeCell ref="E10:E12"/>
    <mergeCell ref="F10:F1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="80" zoomScaleNormal="80" zoomScalePageLayoutView="0" workbookViewId="0" topLeftCell="A44">
      <selection activeCell="G58" sqref="G58"/>
    </sheetView>
  </sheetViews>
  <sheetFormatPr defaultColWidth="9.00390625" defaultRowHeight="12.75"/>
  <cols>
    <col min="1" max="1" width="6.625" style="0" customWidth="1"/>
    <col min="2" max="2" width="52.375" style="0" customWidth="1"/>
    <col min="3" max="3" width="12.375" style="0" customWidth="1"/>
    <col min="4" max="4" width="19.625" style="0" customWidth="1"/>
    <col min="5" max="5" width="19.875" style="0" customWidth="1"/>
    <col min="6" max="6" width="24.625" style="0" customWidth="1"/>
    <col min="7" max="7" width="25.375" style="0" customWidth="1"/>
    <col min="8" max="8" width="24.00390625" style="0" hidden="1" customWidth="1"/>
    <col min="9" max="9" width="31.125" style="0" hidden="1" customWidth="1"/>
    <col min="10" max="10" width="16.00390625" style="0" customWidth="1"/>
  </cols>
  <sheetData>
    <row r="1" spans="3:6" ht="17.25" customHeight="1">
      <c r="C1" s="4"/>
      <c r="D1" s="4"/>
      <c r="E1" s="4"/>
      <c r="F1" s="16" t="s">
        <v>34</v>
      </c>
    </row>
    <row r="2" spans="2:6" ht="15.75" customHeight="1">
      <c r="B2" s="2"/>
      <c r="C2" s="3"/>
      <c r="D2" s="3"/>
      <c r="E2" s="3"/>
      <c r="F2" s="16" t="s">
        <v>14</v>
      </c>
    </row>
    <row r="3" spans="2:6" ht="15">
      <c r="B3" s="2"/>
      <c r="C3" s="3"/>
      <c r="D3" s="3"/>
      <c r="E3" s="3"/>
      <c r="F3" s="16"/>
    </row>
    <row r="4" spans="2:6" ht="19.5" customHeight="1">
      <c r="B4" s="2"/>
      <c r="C4" s="3"/>
      <c r="D4" s="3"/>
      <c r="E4" s="3"/>
      <c r="F4" s="16" t="s">
        <v>15</v>
      </c>
    </row>
    <row r="5" spans="2:6" ht="22.5" customHeight="1">
      <c r="B5" s="2"/>
      <c r="C5" s="3"/>
      <c r="D5" s="3"/>
      <c r="E5" s="3"/>
      <c r="F5" s="16"/>
    </row>
    <row r="6" spans="2:6" ht="12.75">
      <c r="B6" s="2"/>
      <c r="C6" s="3"/>
      <c r="D6" s="3"/>
      <c r="E6" s="3"/>
      <c r="F6" s="3"/>
    </row>
    <row r="7" spans="1:9" ht="42" customHeight="1">
      <c r="A7" s="70" t="s">
        <v>93</v>
      </c>
      <c r="B7" s="70"/>
      <c r="C7" s="70"/>
      <c r="D7" s="70"/>
      <c r="E7" s="70"/>
      <c r="F7" s="70"/>
      <c r="G7" s="15"/>
      <c r="H7" s="15"/>
      <c r="I7" s="15"/>
    </row>
    <row r="8" spans="1:9" ht="15" customHeight="1">
      <c r="A8" s="17"/>
      <c r="B8" s="17"/>
      <c r="C8" s="17"/>
      <c r="D8" s="17"/>
      <c r="E8" s="17"/>
      <c r="F8" s="17"/>
      <c r="G8" s="17"/>
      <c r="H8" s="17"/>
      <c r="I8" s="17"/>
    </row>
    <row r="9" spans="1:9" ht="69" customHeight="1">
      <c r="A9" s="5" t="s">
        <v>2</v>
      </c>
      <c r="B9" s="5" t="s">
        <v>0</v>
      </c>
      <c r="C9" s="5" t="s">
        <v>35</v>
      </c>
      <c r="D9" s="5" t="s">
        <v>36</v>
      </c>
      <c r="E9" s="5" t="s">
        <v>48</v>
      </c>
      <c r="F9" s="61" t="s">
        <v>43</v>
      </c>
      <c r="G9" s="13"/>
      <c r="I9" s="1"/>
    </row>
    <row r="10" spans="1:8" ht="44.25" customHeight="1">
      <c r="A10" s="73">
        <v>1</v>
      </c>
      <c r="B10" s="7" t="s">
        <v>37</v>
      </c>
      <c r="C10" s="72">
        <v>3662.7</v>
      </c>
      <c r="D10" s="32">
        <f>1236631.64+209949.5+14688+18680.82+54721.08+17141.46</f>
        <v>1551812.5</v>
      </c>
      <c r="E10" s="74">
        <f>1160736.64+198789.07+16192.22+15873.18+46496.83+14565.26</f>
        <v>1452653.2</v>
      </c>
      <c r="F10" s="75">
        <f>D10-E10</f>
        <v>99159.30000000005</v>
      </c>
      <c r="G10" s="11"/>
      <c r="H10" s="1"/>
    </row>
    <row r="11" spans="1:8" ht="18.75" customHeight="1">
      <c r="A11" s="73"/>
      <c r="B11" s="7" t="s">
        <v>38</v>
      </c>
      <c r="C11" s="72"/>
      <c r="D11" s="32">
        <f>D10-D12</f>
        <v>1212060.448</v>
      </c>
      <c r="E11" s="74"/>
      <c r="F11" s="75"/>
      <c r="G11" s="11"/>
      <c r="H11" s="1"/>
    </row>
    <row r="12" spans="1:8" ht="17.25" customHeight="1">
      <c r="A12" s="73"/>
      <c r="B12" s="7" t="s">
        <v>39</v>
      </c>
      <c r="C12" s="72"/>
      <c r="D12" s="32">
        <f>C10*7.73*12</f>
        <v>339752.05199999997</v>
      </c>
      <c r="E12" s="74"/>
      <c r="F12" s="75"/>
      <c r="G12" s="11"/>
      <c r="H12" s="1"/>
    </row>
    <row r="13" spans="1:9" ht="16.5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42.75" customHeight="1">
      <c r="A14" s="5" t="s">
        <v>2</v>
      </c>
      <c r="B14" s="5" t="s">
        <v>0</v>
      </c>
      <c r="C14" s="5" t="s">
        <v>40</v>
      </c>
      <c r="D14" s="5" t="s">
        <v>41</v>
      </c>
      <c r="E14" s="18"/>
      <c r="F14" s="18"/>
      <c r="G14" s="14"/>
      <c r="H14" s="14"/>
      <c r="I14" s="14"/>
    </row>
    <row r="15" spans="1:9" ht="35.25" customHeight="1">
      <c r="A15" s="38" t="s">
        <v>5</v>
      </c>
      <c r="B15" s="39" t="s">
        <v>49</v>
      </c>
      <c r="C15" s="40">
        <v>10.01</v>
      </c>
      <c r="D15" s="41">
        <v>670045.97</v>
      </c>
      <c r="E15" s="20"/>
      <c r="F15" s="1"/>
      <c r="G15" s="21"/>
      <c r="H15" s="21"/>
      <c r="I15" s="22"/>
    </row>
    <row r="16" spans="1:9" ht="15" customHeight="1">
      <c r="A16" s="6"/>
      <c r="B16" s="42" t="s">
        <v>16</v>
      </c>
      <c r="C16" s="8"/>
      <c r="D16" s="43">
        <v>231649</v>
      </c>
      <c r="E16" s="1"/>
      <c r="F16" s="1"/>
      <c r="H16" s="71"/>
      <c r="I16" s="22"/>
    </row>
    <row r="17" spans="1:9" ht="15" customHeight="1">
      <c r="A17" s="6"/>
      <c r="B17" s="42" t="s">
        <v>17</v>
      </c>
      <c r="C17" s="8"/>
      <c r="D17" s="43">
        <v>43406.48</v>
      </c>
      <c r="E17" s="1"/>
      <c r="F17" s="1"/>
      <c r="H17" s="71"/>
      <c r="I17" s="22"/>
    </row>
    <row r="18" spans="1:9" ht="16.5" customHeight="1">
      <c r="A18" s="6"/>
      <c r="B18" s="42" t="s">
        <v>18</v>
      </c>
      <c r="C18" s="8"/>
      <c r="D18" s="43">
        <v>171750.15000000002</v>
      </c>
      <c r="E18" s="1"/>
      <c r="F18" s="1"/>
      <c r="G18" s="21"/>
      <c r="H18" s="21"/>
      <c r="I18" s="22"/>
    </row>
    <row r="19" spans="1:9" ht="30" customHeight="1">
      <c r="A19" s="6"/>
      <c r="B19" s="42" t="s">
        <v>50</v>
      </c>
      <c r="C19" s="8"/>
      <c r="D19" s="43">
        <v>6371.2</v>
      </c>
      <c r="E19" s="1"/>
      <c r="F19" s="1"/>
      <c r="H19" s="24"/>
      <c r="I19" s="1"/>
    </row>
    <row r="20" spans="1:9" ht="31.5" customHeight="1">
      <c r="A20" s="6"/>
      <c r="B20" s="57" t="s">
        <v>94</v>
      </c>
      <c r="C20" s="8"/>
      <c r="D20" s="64">
        <v>2571.2</v>
      </c>
      <c r="E20" s="1"/>
      <c r="F20" s="1"/>
      <c r="H20" s="21"/>
      <c r="I20" s="1"/>
    </row>
    <row r="21" spans="1:9" ht="18.75" customHeight="1">
      <c r="A21" s="6"/>
      <c r="B21" s="7" t="s">
        <v>51</v>
      </c>
      <c r="C21" s="8"/>
      <c r="D21" s="64">
        <v>3800</v>
      </c>
      <c r="E21" s="1"/>
      <c r="F21" s="1"/>
      <c r="H21" s="21"/>
      <c r="I21" s="1"/>
    </row>
    <row r="22" spans="1:9" ht="46.5" customHeight="1">
      <c r="A22" s="6"/>
      <c r="B22" s="42" t="s">
        <v>52</v>
      </c>
      <c r="C22" s="8"/>
      <c r="D22" s="35">
        <v>216869.14</v>
      </c>
      <c r="E22" s="1"/>
      <c r="F22" s="1"/>
      <c r="G22" s="21"/>
      <c r="H22" s="24"/>
      <c r="I22" s="1"/>
    </row>
    <row r="23" spans="1:9" ht="16.5" customHeight="1">
      <c r="A23" s="6"/>
      <c r="B23" s="7" t="s">
        <v>53</v>
      </c>
      <c r="C23" s="8"/>
      <c r="D23" s="64">
        <v>2244.56</v>
      </c>
      <c r="E23" s="1"/>
      <c r="F23" s="1"/>
      <c r="G23" s="21"/>
      <c r="H23" s="21"/>
      <c r="I23" s="1"/>
    </row>
    <row r="24" spans="1:9" ht="26.25" customHeight="1">
      <c r="A24" s="6"/>
      <c r="B24" s="7" t="s">
        <v>55</v>
      </c>
      <c r="C24" s="8"/>
      <c r="D24" s="64">
        <v>887.88</v>
      </c>
      <c r="E24" s="1"/>
      <c r="F24" s="1"/>
      <c r="G24" s="21"/>
      <c r="H24" s="21"/>
      <c r="I24" s="1"/>
    </row>
    <row r="25" spans="1:9" ht="14.25" customHeight="1">
      <c r="A25" s="6"/>
      <c r="B25" s="7" t="s">
        <v>56</v>
      </c>
      <c r="C25" s="8"/>
      <c r="D25" s="64">
        <v>6066</v>
      </c>
      <c r="E25" s="1"/>
      <c r="F25" s="1"/>
      <c r="G25" s="21"/>
      <c r="H25" s="21"/>
      <c r="I25" s="1"/>
    </row>
    <row r="26" spans="1:9" ht="14.25" customHeight="1">
      <c r="A26" s="6"/>
      <c r="B26" s="7" t="s">
        <v>99</v>
      </c>
      <c r="C26" s="8"/>
      <c r="D26" s="64">
        <v>78470</v>
      </c>
      <c r="E26" s="1"/>
      <c r="F26" s="1"/>
      <c r="G26" s="21"/>
      <c r="H26" s="21"/>
      <c r="I26" s="1"/>
    </row>
    <row r="27" spans="1:9" ht="27.75" customHeight="1">
      <c r="A27" s="6"/>
      <c r="B27" s="7" t="s">
        <v>57</v>
      </c>
      <c r="C27" s="8"/>
      <c r="D27" s="64">
        <v>7074.05</v>
      </c>
      <c r="E27" s="1"/>
      <c r="F27" s="1"/>
      <c r="G27" s="27"/>
      <c r="H27" s="21"/>
      <c r="I27" s="1"/>
    </row>
    <row r="28" spans="1:9" ht="30" customHeight="1">
      <c r="A28" s="6"/>
      <c r="B28" s="7" t="s">
        <v>58</v>
      </c>
      <c r="C28" s="8"/>
      <c r="D28" s="64">
        <v>6374.65</v>
      </c>
      <c r="E28" s="1"/>
      <c r="F28" s="1"/>
      <c r="I28" s="1"/>
    </row>
    <row r="29" spans="1:9" ht="30" customHeight="1">
      <c r="A29" s="6"/>
      <c r="B29" s="7" t="s">
        <v>95</v>
      </c>
      <c r="C29" s="8"/>
      <c r="D29" s="64">
        <v>3624</v>
      </c>
      <c r="E29" s="1"/>
      <c r="F29" s="1"/>
      <c r="G29" s="44"/>
      <c r="H29" s="44"/>
      <c r="I29" s="44"/>
    </row>
    <row r="30" spans="1:9" s="46" customFormat="1" ht="15.75" customHeight="1">
      <c r="A30" s="6"/>
      <c r="B30" s="7" t="s">
        <v>98</v>
      </c>
      <c r="C30" s="8"/>
      <c r="D30" s="64">
        <v>4077</v>
      </c>
      <c r="E30" s="1"/>
      <c r="F30" s="1"/>
      <c r="G30" s="13"/>
      <c r="H30" s="45"/>
      <c r="I30" s="13"/>
    </row>
    <row r="31" spans="1:9" s="46" customFormat="1" ht="35.25" customHeight="1">
      <c r="A31" s="6"/>
      <c r="B31" s="7" t="s">
        <v>101</v>
      </c>
      <c r="C31" s="8"/>
      <c r="D31" s="64">
        <v>108051</v>
      </c>
      <c r="E31" s="1"/>
      <c r="F31" s="1"/>
      <c r="G31" s="13"/>
      <c r="H31" s="45"/>
      <c r="I31" s="13"/>
    </row>
    <row r="32" spans="1:9" s="46" customFormat="1" ht="14.25" customHeight="1">
      <c r="A32" s="6"/>
      <c r="B32" s="48" t="s">
        <v>20</v>
      </c>
      <c r="C32" s="49">
        <v>0.1</v>
      </c>
      <c r="D32" s="50">
        <v>2843.14</v>
      </c>
      <c r="E32" s="1"/>
      <c r="F32" s="1"/>
      <c r="G32" s="47"/>
      <c r="H32" s="47"/>
      <c r="I32" s="45"/>
    </row>
    <row r="33" spans="1:9" ht="39" customHeight="1">
      <c r="A33" s="6"/>
      <c r="B33" s="48" t="s">
        <v>21</v>
      </c>
      <c r="C33" s="49">
        <f>4.82+1.64+1.27</f>
        <v>7.73</v>
      </c>
      <c r="D33" s="50">
        <v>353280.87000000005</v>
      </c>
      <c r="E33" s="20"/>
      <c r="F33" s="1"/>
      <c r="G33" s="11"/>
      <c r="H33" s="47"/>
      <c r="I33" s="1"/>
    </row>
    <row r="34" spans="1:9" ht="15" customHeight="1">
      <c r="A34" s="6"/>
      <c r="B34" s="7" t="s">
        <v>22</v>
      </c>
      <c r="C34" s="8"/>
      <c r="D34" s="64">
        <v>248492.86</v>
      </c>
      <c r="E34" s="1"/>
      <c r="F34" s="1"/>
      <c r="G34" s="11"/>
      <c r="H34" s="47"/>
      <c r="I34" s="1"/>
    </row>
    <row r="35" spans="1:9" ht="15.75" customHeight="1">
      <c r="A35" s="6"/>
      <c r="B35" s="7" t="s">
        <v>17</v>
      </c>
      <c r="C35" s="8"/>
      <c r="D35" s="64">
        <v>44915.44</v>
      </c>
      <c r="E35" s="1"/>
      <c r="F35" s="1"/>
      <c r="G35" s="11"/>
      <c r="H35" s="47"/>
      <c r="I35" s="1"/>
    </row>
    <row r="36" spans="1:9" ht="15.75" customHeight="1">
      <c r="A36" s="6"/>
      <c r="B36" s="7" t="s">
        <v>23</v>
      </c>
      <c r="C36" s="8"/>
      <c r="D36" s="64">
        <v>6000</v>
      </c>
      <c r="E36" s="1"/>
      <c r="F36" s="1"/>
      <c r="G36" s="11"/>
      <c r="H36" s="47"/>
      <c r="I36" s="1"/>
    </row>
    <row r="37" spans="1:9" ht="16.5" customHeight="1">
      <c r="A37" s="6"/>
      <c r="B37" s="7" t="s">
        <v>24</v>
      </c>
      <c r="C37" s="8"/>
      <c r="D37" s="64">
        <v>3245.01</v>
      </c>
      <c r="E37" s="1"/>
      <c r="F37" s="1"/>
      <c r="G37" s="11"/>
      <c r="H37" s="11"/>
      <c r="I37" s="28"/>
    </row>
    <row r="38" spans="1:6" ht="12.75" customHeight="1">
      <c r="A38" s="6"/>
      <c r="B38" s="7" t="s">
        <v>61</v>
      </c>
      <c r="C38" s="8"/>
      <c r="D38" s="64">
        <v>2515.05</v>
      </c>
      <c r="E38" s="1"/>
      <c r="F38" s="1"/>
    </row>
    <row r="39" spans="1:6" ht="13.5" customHeight="1">
      <c r="A39" s="6"/>
      <c r="B39" s="7" t="s">
        <v>62</v>
      </c>
      <c r="C39" s="8"/>
      <c r="D39" s="64">
        <v>6703.77</v>
      </c>
      <c r="E39" s="1"/>
      <c r="F39" s="1"/>
    </row>
    <row r="40" spans="1:7" ht="15.75" customHeight="1">
      <c r="A40" s="59"/>
      <c r="B40" s="63" t="s">
        <v>63</v>
      </c>
      <c r="C40" s="60"/>
      <c r="D40" s="64">
        <v>16653</v>
      </c>
      <c r="E40" s="67"/>
      <c r="F40" s="1"/>
      <c r="G40" s="52"/>
    </row>
    <row r="41" spans="1:7" ht="15.75" customHeight="1">
      <c r="A41" s="6"/>
      <c r="B41" s="7" t="s">
        <v>64</v>
      </c>
      <c r="C41" s="8"/>
      <c r="D41" s="64">
        <v>2894.11</v>
      </c>
      <c r="E41" s="1"/>
      <c r="F41" s="1"/>
      <c r="G41" s="52"/>
    </row>
    <row r="42" spans="1:7" ht="32.25" customHeight="1">
      <c r="A42" s="6"/>
      <c r="B42" s="7" t="s">
        <v>65</v>
      </c>
      <c r="C42" s="8"/>
      <c r="D42" s="64">
        <v>5268.52</v>
      </c>
      <c r="E42" s="1"/>
      <c r="F42" s="1"/>
      <c r="G42" s="52"/>
    </row>
    <row r="43" spans="1:7" ht="15.75" customHeight="1">
      <c r="A43" s="6"/>
      <c r="B43" s="7" t="s">
        <v>66</v>
      </c>
      <c r="C43" s="8"/>
      <c r="D43" s="64">
        <v>7821.19</v>
      </c>
      <c r="E43" s="1"/>
      <c r="F43" s="1"/>
      <c r="G43" s="52"/>
    </row>
    <row r="44" spans="1:7" ht="15" customHeight="1">
      <c r="A44" s="6"/>
      <c r="B44" s="7" t="s">
        <v>67</v>
      </c>
      <c r="C44" s="8"/>
      <c r="D44" s="64">
        <v>2740.13</v>
      </c>
      <c r="E44" s="1"/>
      <c r="F44" s="1"/>
      <c r="G44" s="52"/>
    </row>
    <row r="45" spans="1:7" ht="15" customHeight="1">
      <c r="A45" s="6"/>
      <c r="B45" s="7" t="s">
        <v>68</v>
      </c>
      <c r="C45" s="8"/>
      <c r="D45" s="64">
        <v>6031.89</v>
      </c>
      <c r="E45" s="1"/>
      <c r="F45" s="1"/>
      <c r="G45" s="52"/>
    </row>
    <row r="46" spans="1:7" ht="15" customHeight="1">
      <c r="A46" s="6"/>
      <c r="B46" s="7" t="s">
        <v>69</v>
      </c>
      <c r="C46" s="8"/>
      <c r="D46" s="64">
        <v>2105.06</v>
      </c>
      <c r="E46" s="1"/>
      <c r="F46" s="1"/>
      <c r="G46" s="52"/>
    </row>
    <row r="47" spans="1:7" ht="19.5" customHeight="1">
      <c r="A47" s="6" t="s">
        <v>6</v>
      </c>
      <c r="B47" s="48" t="s">
        <v>4</v>
      </c>
      <c r="C47" s="40">
        <v>6.39</v>
      </c>
      <c r="D47" s="50">
        <v>171292.62</v>
      </c>
      <c r="E47" s="20"/>
      <c r="F47" s="1"/>
      <c r="G47" s="52"/>
    </row>
    <row r="48" spans="1:7" ht="29.25" customHeight="1">
      <c r="A48" s="6" t="s">
        <v>7</v>
      </c>
      <c r="B48" s="48" t="s">
        <v>26</v>
      </c>
      <c r="C48" s="40">
        <v>1.46</v>
      </c>
      <c r="D48" s="50">
        <v>88662.39</v>
      </c>
      <c r="E48" s="1"/>
      <c r="F48" s="1"/>
      <c r="G48" s="11"/>
    </row>
    <row r="49" spans="1:7" ht="25.5">
      <c r="A49" s="6" t="s">
        <v>8</v>
      </c>
      <c r="B49" s="48" t="s">
        <v>70</v>
      </c>
      <c r="C49" s="40">
        <v>2.75</v>
      </c>
      <c r="D49" s="50">
        <v>121978.9</v>
      </c>
      <c r="E49" s="20"/>
      <c r="F49" s="1"/>
      <c r="G49" s="9"/>
    </row>
    <row r="50" spans="1:6" ht="12.75">
      <c r="A50" s="6"/>
      <c r="B50" s="7" t="s">
        <v>71</v>
      </c>
      <c r="C50" s="19"/>
      <c r="D50" s="64">
        <v>93712.82999999999</v>
      </c>
      <c r="E50" s="20"/>
      <c r="F50" s="1"/>
    </row>
    <row r="51" spans="1:6" ht="12.75">
      <c r="A51" s="6"/>
      <c r="B51" s="7" t="s">
        <v>72</v>
      </c>
      <c r="C51" s="8"/>
      <c r="D51" s="64">
        <v>16425.25</v>
      </c>
      <c r="E51" s="1"/>
      <c r="F51" s="1"/>
    </row>
    <row r="52" spans="1:6" ht="12.75">
      <c r="A52" s="6"/>
      <c r="B52" s="7" t="s">
        <v>27</v>
      </c>
      <c r="C52" s="8"/>
      <c r="D52" s="64">
        <v>11840.82</v>
      </c>
      <c r="E52" s="1"/>
      <c r="F52" s="1"/>
    </row>
    <row r="53" spans="1:6" ht="12.75">
      <c r="A53" s="6" t="s">
        <v>13</v>
      </c>
      <c r="B53" s="48" t="s">
        <v>3</v>
      </c>
      <c r="C53" s="40">
        <v>4.89</v>
      </c>
      <c r="D53" s="50">
        <v>122242</v>
      </c>
      <c r="E53" s="1"/>
      <c r="F53" s="1"/>
    </row>
    <row r="54" spans="1:6" ht="12.75">
      <c r="A54" s="6" t="s">
        <v>9</v>
      </c>
      <c r="B54" s="48" t="s">
        <v>73</v>
      </c>
      <c r="C54" s="40">
        <v>0.78</v>
      </c>
      <c r="D54" s="50">
        <v>23970.01</v>
      </c>
      <c r="E54" s="1"/>
      <c r="F54" s="1"/>
    </row>
    <row r="55" spans="1:6" ht="12.75">
      <c r="A55" s="6" t="s">
        <v>74</v>
      </c>
      <c r="B55" s="48" t="s">
        <v>75</v>
      </c>
      <c r="C55" s="40">
        <v>2.49</v>
      </c>
      <c r="D55" s="50">
        <v>120553.3</v>
      </c>
      <c r="E55" s="1"/>
      <c r="F55" s="1"/>
    </row>
    <row r="56" spans="1:6" ht="12.75">
      <c r="A56" s="6"/>
      <c r="B56" s="7" t="s">
        <v>76</v>
      </c>
      <c r="C56" s="65"/>
      <c r="D56" s="64">
        <v>64883.3</v>
      </c>
      <c r="E56" s="1"/>
      <c r="F56" s="1"/>
    </row>
    <row r="57" spans="1:6" ht="12.75">
      <c r="A57" s="6"/>
      <c r="B57" s="7" t="s">
        <v>77</v>
      </c>
      <c r="C57" s="65"/>
      <c r="D57" s="64">
        <v>55670</v>
      </c>
      <c r="E57" s="1"/>
      <c r="F57" s="1"/>
    </row>
    <row r="58" spans="1:6" ht="15">
      <c r="A58" s="6" t="s">
        <v>78</v>
      </c>
      <c r="B58" s="23" t="s">
        <v>1</v>
      </c>
      <c r="C58" s="54">
        <f>C54+C53+C49+C48+C47+C33+C32+C15+C55</f>
        <v>36.6</v>
      </c>
      <c r="D58" s="36">
        <v>1674869.2</v>
      </c>
      <c r="E58" s="1"/>
      <c r="F58" s="1"/>
    </row>
    <row r="59" spans="1:6" ht="14.25">
      <c r="A59" s="6"/>
      <c r="B59" s="25" t="s">
        <v>28</v>
      </c>
      <c r="C59" s="26"/>
      <c r="D59" s="37">
        <v>-123056.69999999995</v>
      </c>
      <c r="E59" s="1"/>
      <c r="F59" s="27"/>
    </row>
    <row r="60" spans="1:6" ht="12.75">
      <c r="A60" s="14"/>
      <c r="B60" s="14"/>
      <c r="C60" s="14"/>
      <c r="D60" s="14"/>
      <c r="E60" s="14"/>
      <c r="F60" s="14"/>
    </row>
    <row r="61" spans="1:6" ht="29.25" customHeight="1">
      <c r="A61" s="55" t="s">
        <v>2</v>
      </c>
      <c r="B61" s="55" t="s">
        <v>0</v>
      </c>
      <c r="C61" s="68" t="s">
        <v>42</v>
      </c>
      <c r="D61" s="68"/>
      <c r="E61" s="55" t="s">
        <v>85</v>
      </c>
      <c r="F61" s="55" t="s">
        <v>43</v>
      </c>
    </row>
    <row r="62" spans="1:6" ht="32.25" customHeight="1">
      <c r="A62" s="5">
        <v>3</v>
      </c>
      <c r="B62" s="7" t="s">
        <v>79</v>
      </c>
      <c r="C62" s="69">
        <v>335129.34</v>
      </c>
      <c r="D62" s="69"/>
      <c r="E62" s="34">
        <v>314453.05</v>
      </c>
      <c r="F62" s="62">
        <f>C62-E62</f>
        <v>20676.290000000037</v>
      </c>
    </row>
  </sheetData>
  <sheetProtection/>
  <mergeCells count="8">
    <mergeCell ref="C61:D61"/>
    <mergeCell ref="C62:D62"/>
    <mergeCell ref="A7:F7"/>
    <mergeCell ref="H16:H17"/>
    <mergeCell ref="A10:A12"/>
    <mergeCell ref="C10:C12"/>
    <mergeCell ref="E10:E12"/>
    <mergeCell ref="F10:F1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34.125" style="0" customWidth="1"/>
    <col min="2" max="2" width="20.625" style="0" customWidth="1"/>
    <col min="3" max="3" width="19.375" style="0" customWidth="1"/>
    <col min="4" max="4" width="17.875" style="0" customWidth="1"/>
    <col min="5" max="5" width="12.25390625" style="0" bestFit="1" customWidth="1"/>
    <col min="6" max="6" width="9.75390625" style="0" bestFit="1" customWidth="1"/>
  </cols>
  <sheetData>
    <row r="2" spans="1:4" ht="22.5" customHeight="1">
      <c r="A2" s="77" t="s">
        <v>83</v>
      </c>
      <c r="B2" s="77"/>
      <c r="C2" s="77"/>
      <c r="D2" s="77"/>
    </row>
    <row r="4" spans="1:4" ht="58.5" customHeight="1">
      <c r="A4" s="12" t="s">
        <v>44</v>
      </c>
      <c r="B4" s="10" t="s">
        <v>45</v>
      </c>
      <c r="C4" s="10" t="s">
        <v>46</v>
      </c>
      <c r="D4" s="10" t="s">
        <v>47</v>
      </c>
    </row>
    <row r="5" spans="1:4" ht="12.75">
      <c r="A5" s="6" t="s">
        <v>29</v>
      </c>
      <c r="B5" s="32">
        <v>816586.98</v>
      </c>
      <c r="C5" s="34">
        <v>0</v>
      </c>
      <c r="D5" s="32">
        <v>634664.78</v>
      </c>
    </row>
    <row r="6" spans="1:4" ht="12.75">
      <c r="A6" s="6" t="s">
        <v>30</v>
      </c>
      <c r="B6" s="32">
        <v>141103.81</v>
      </c>
      <c r="C6" s="34">
        <v>0</v>
      </c>
      <c r="D6" s="32">
        <v>377631.47</v>
      </c>
    </row>
    <row r="7" spans="1:4" ht="12.75">
      <c r="A7" s="6" t="s">
        <v>31</v>
      </c>
      <c r="B7" s="32">
        <v>64993.67</v>
      </c>
      <c r="C7" s="34">
        <v>0</v>
      </c>
      <c r="D7" s="32">
        <v>72125.14</v>
      </c>
    </row>
    <row r="8" spans="1:4" ht="12.75">
      <c r="A8" s="6" t="s">
        <v>32</v>
      </c>
      <c r="B8" s="32">
        <v>59002.39</v>
      </c>
      <c r="C8" s="34">
        <v>0</v>
      </c>
      <c r="D8" s="32">
        <v>63759.78</v>
      </c>
    </row>
    <row r="9" spans="1:4" ht="12.75">
      <c r="A9" s="6" t="s">
        <v>11</v>
      </c>
      <c r="B9" s="32">
        <v>331009.75</v>
      </c>
      <c r="C9" s="34">
        <v>-13691.02999999997</v>
      </c>
      <c r="D9" s="32">
        <v>357883.27</v>
      </c>
    </row>
    <row r="10" spans="1:4" ht="12.75">
      <c r="A10" s="6" t="s">
        <v>12</v>
      </c>
      <c r="B10" s="32">
        <v>1412696.6</v>
      </c>
      <c r="C10" s="34">
        <v>-13691.02999999997</v>
      </c>
      <c r="D10" s="34">
        <v>1506064.44</v>
      </c>
    </row>
    <row r="11" spans="1:3" ht="12.75">
      <c r="A11" s="18"/>
      <c r="B11" s="29"/>
      <c r="C11" s="30"/>
    </row>
    <row r="12" ht="12.75">
      <c r="D12" s="9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">
      <selection activeCell="B5" sqref="B5:D11"/>
    </sheetView>
  </sheetViews>
  <sheetFormatPr defaultColWidth="9.00390625" defaultRowHeight="12.75"/>
  <cols>
    <col min="1" max="1" width="34.125" style="0" customWidth="1"/>
    <col min="2" max="2" width="20.625" style="0" customWidth="1"/>
    <col min="3" max="3" width="19.375" style="0" customWidth="1"/>
    <col min="4" max="4" width="17.875" style="0" customWidth="1"/>
    <col min="5" max="5" width="12.25390625" style="0" bestFit="1" customWidth="1"/>
    <col min="6" max="6" width="9.75390625" style="0" bestFit="1" customWidth="1"/>
  </cols>
  <sheetData>
    <row r="2" spans="1:4" ht="22.5" customHeight="1">
      <c r="A2" s="77" t="s">
        <v>86</v>
      </c>
      <c r="B2" s="77"/>
      <c r="C2" s="77"/>
      <c r="D2" s="77"/>
    </row>
    <row r="4" spans="1:4" ht="58.5" customHeight="1">
      <c r="A4" s="12" t="s">
        <v>44</v>
      </c>
      <c r="B4" s="10" t="s">
        <v>45</v>
      </c>
      <c r="C4" s="10" t="s">
        <v>46</v>
      </c>
      <c r="D4" s="10" t="s">
        <v>47</v>
      </c>
    </row>
    <row r="5" spans="1:4" ht="12.75">
      <c r="A5" s="6" t="s">
        <v>29</v>
      </c>
      <c r="B5" s="32">
        <v>1602098.49</v>
      </c>
      <c r="C5" s="34">
        <v>-829.5100000000093</v>
      </c>
      <c r="D5" s="32">
        <v>808511.29</v>
      </c>
    </row>
    <row r="6" spans="1:4" ht="12.75">
      <c r="A6" s="6" t="s">
        <v>30</v>
      </c>
      <c r="B6" s="32">
        <v>415414.4</v>
      </c>
      <c r="C6" s="34">
        <v>-26896.929999999993</v>
      </c>
      <c r="D6" s="32">
        <v>586731.88</v>
      </c>
    </row>
    <row r="7" spans="1:4" ht="12.75">
      <c r="A7" s="6" t="s">
        <v>31</v>
      </c>
      <c r="B7" s="32">
        <v>130920.97</v>
      </c>
      <c r="C7" s="34">
        <v>-11436.310000000012</v>
      </c>
      <c r="D7" s="32">
        <v>141107.99</v>
      </c>
    </row>
    <row r="8" spans="1:4" ht="12.75">
      <c r="A8" s="6" t="s">
        <v>32</v>
      </c>
      <c r="B8" s="32">
        <v>127781.72</v>
      </c>
      <c r="C8" s="34">
        <v>-10431.690000000002</v>
      </c>
      <c r="D8" s="32">
        <v>118272.31</v>
      </c>
    </row>
    <row r="9" spans="1:4" ht="12.75">
      <c r="A9" s="6" t="s">
        <v>11</v>
      </c>
      <c r="B9" s="32">
        <v>783560.5</v>
      </c>
      <c r="C9" s="34">
        <v>-67169.83000000007</v>
      </c>
      <c r="D9" s="32">
        <v>827683.44</v>
      </c>
    </row>
    <row r="10" spans="1:4" ht="12.75">
      <c r="A10" s="6" t="s">
        <v>10</v>
      </c>
      <c r="B10" s="32">
        <v>167772.89</v>
      </c>
      <c r="C10" s="34">
        <v>-15347.76000000001</v>
      </c>
      <c r="D10" s="32">
        <v>175018.8</v>
      </c>
    </row>
    <row r="11" spans="1:4" ht="12.75">
      <c r="A11" s="6" t="s">
        <v>12</v>
      </c>
      <c r="B11" s="32">
        <v>3227548.9700000007</v>
      </c>
      <c r="C11" s="34">
        <v>-132112.0300000001</v>
      </c>
      <c r="D11" s="34">
        <v>2657325.71</v>
      </c>
    </row>
    <row r="12" spans="1:3" ht="12.75">
      <c r="A12" s="18"/>
      <c r="B12" s="29"/>
      <c r="C12" s="30"/>
    </row>
    <row r="13" ht="21" customHeight="1">
      <c r="A13" s="31"/>
    </row>
    <row r="15" ht="12.75">
      <c r="D15" s="9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Системник</cp:lastModifiedBy>
  <cp:lastPrinted>2015-08-05T12:50:35Z</cp:lastPrinted>
  <dcterms:created xsi:type="dcterms:W3CDTF">2010-02-04T08:22:49Z</dcterms:created>
  <dcterms:modified xsi:type="dcterms:W3CDTF">2017-04-06T10:48:18Z</dcterms:modified>
  <cp:category/>
  <cp:version/>
  <cp:contentType/>
  <cp:contentStatus/>
</cp:coreProperties>
</file>