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605" activeTab="0"/>
  </bookViews>
  <sheets>
    <sheet name="под.10" sheetId="1" r:id="rId1"/>
    <sheet name="ком. под.10" sheetId="2" r:id="rId2"/>
    <sheet name="теп.11а" sheetId="3" r:id="rId3"/>
    <sheet name="ком.11а" sheetId="4" r:id="rId4"/>
    <sheet name="теп.7а" sheetId="5" r:id="rId5"/>
    <sheet name="ком.7а" sheetId="6" r:id="rId6"/>
    <sheet name="теп.9б" sheetId="7" r:id="rId7"/>
    <sheet name="ком.9б" sheetId="8" r:id="rId8"/>
  </sheets>
  <definedNames/>
  <calcPr fullCalcOnLoad="1"/>
</workbook>
</file>

<file path=xl/sharedStrings.xml><?xml version="1.0" encoding="utf-8"?>
<sst xmlns="http://schemas.openxmlformats.org/spreadsheetml/2006/main" count="317" uniqueCount="95">
  <si>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</si>
  <si>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</si>
  <si>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</si>
  <si>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</si>
  <si>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</si>
  <si>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</si>
  <si>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</si>
  <si>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</si>
  <si>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</si>
  <si>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</si>
  <si>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</si>
  <si>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</si>
  <si>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</si>
  <si>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</si>
  <si>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</si>
  <si>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</si>
  <si>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Техничесое обслуживание вентканалов, электроработы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</si>
  <si>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</si>
  <si>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</si>
  <si>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</si>
  <si>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</si>
  <si>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</si>
  <si>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>Санитарное содержание мест общего пользования (договор с ООО "Клинтехно)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</si>
  <si>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</si>
  <si>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</si>
  <si>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</si>
  <si>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</si>
  <si>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</si>
  <si>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</si>
  <si>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ИТОГО</t>
  </si>
  <si>
    <t>Газоснабжение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</si>
  <si>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</si>
  <si>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</si>
  <si>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</si>
  <si>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</si>
  <si>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</si>
  <si>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</si>
  <si>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</si>
  <si>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</si>
  <si>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</si>
  <si>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</si>
  <si>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</si>
  <si>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</si>
  <si>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</si>
  <si>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</si>
  <si>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Фактически оплачено собственниками за отчетный, руб.</t>
  </si>
  <si>
    <t>Техническое обслуживание всего, в том числе:</t>
  </si>
  <si>
    <t>Работы, выполненные подрядными организациями всего, в том числе:</t>
  </si>
  <si>
    <t>Герметизация межпанельных швов</t>
  </si>
  <si>
    <t>Монтаж и демонтаж светильников</t>
  </si>
  <si>
    <t>Устранение засора канализации</t>
  </si>
  <si>
    <t>Работы, выполненные собственными силами, входящие в ставку оплаты содержания и ремонта Ж/Ф всего, в том числе:</t>
  </si>
  <si>
    <t>Смена вентилей и клапанов обратных муфтовых на ГВС</t>
  </si>
  <si>
    <t>Смена вентилей и клапанов обратных муфтовых на отопление</t>
  </si>
  <si>
    <t>Ремонт отмостки</t>
  </si>
  <si>
    <t>Ремонт входных дверей и окон (общестроительные работы)</t>
  </si>
  <si>
    <t>Электротехнические и электромонтажные работы (смена ламп накаливания, светильников)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</si>
  <si>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</si>
  <si>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</si>
  <si>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</si>
  <si>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ЗУ "Домофон"</t>
  </si>
  <si>
    <t>2.8.</t>
  </si>
  <si>
    <t>договор на обслуживание ИТП</t>
  </si>
  <si>
    <t>2.9.</t>
  </si>
  <si>
    <t xml:space="preserve">Капитальный ремонт </t>
  </si>
  <si>
    <r>
      <t xml:space="preserve">  ОТЧЕТНАЯ СМЕТА ДОХОДОВ И РАСХОДОВ ЗА 2015 год  ЖЭУ "Подольский ДСК"                                                                                                  по адресу: </t>
    </r>
    <r>
      <rPr>
        <b/>
        <i/>
        <sz val="13"/>
        <rFont val="Arial Cyr"/>
        <family val="0"/>
      </rPr>
      <t>ул. Подольская, д.10</t>
    </r>
  </si>
  <si>
    <t>замена линолеума в кабине лифта</t>
  </si>
  <si>
    <t>ремонт парапетной плитки по перим.кровли</t>
  </si>
  <si>
    <t>установка парапетного листового металла</t>
  </si>
  <si>
    <t>установка декоративного ограждения</t>
  </si>
  <si>
    <t>Сведения о коммунальных услугах по адресу: ул. Подольская, д.10 за 2015 год</t>
  </si>
  <si>
    <r>
      <t xml:space="preserve">  ОТЧЕТНАЯ СМЕТА ДОХОДОВ И РАСХОДОВ ЗА 2015 год  ЖЭУ "Подольский ДСК"                                                                                                  по адресу: </t>
    </r>
    <r>
      <rPr>
        <b/>
        <i/>
        <sz val="13"/>
        <rFont val="Arial Cyr"/>
        <family val="0"/>
      </rPr>
      <t>ул. Тепличная, д.11а</t>
    </r>
  </si>
  <si>
    <t>дистанционный съем пок. с приб. уч.</t>
  </si>
  <si>
    <t>ремонт пандуса</t>
  </si>
  <si>
    <t>Сведения о коммунальных услугах по адресу: ул. Тепличная, д.11а за 2015 год</t>
  </si>
  <si>
    <r>
      <t xml:space="preserve">  ОТЧЕТНАЯ СМЕТА ДОХОДОВ И РАСХОДОВ ЗА 2015 год  ЖЭУ "Подольский ДСК"                                                                                                  по адресу: </t>
    </r>
    <r>
      <rPr>
        <b/>
        <i/>
        <sz val="13"/>
        <rFont val="Arial Cyr"/>
        <family val="0"/>
      </rPr>
      <t>ул. Тепличная, д.7а</t>
    </r>
  </si>
  <si>
    <t>Сведения о коммунальных услугах по адресу: ул. Тепличная, д.7а за 2015 год</t>
  </si>
  <si>
    <t>установка устройство загорождения</t>
  </si>
  <si>
    <t>ремонт перил моп</t>
  </si>
  <si>
    <t xml:space="preserve">** Начисления по коммунальным услугам меньше оплаты в РСО т.к. в 2015 году </t>
  </si>
  <si>
    <t>произведена корректировка размера платы за предыдущие периоды</t>
  </si>
  <si>
    <r>
      <t xml:space="preserve">  ОТЧЕТНАЯ СМЕТА ДОХОДОВ И РАСХОДОВ ЗА 2015 год  ЖЭУ "Подольский ДСК"                                                                                                  по адресу: </t>
    </r>
    <r>
      <rPr>
        <b/>
        <i/>
        <sz val="13"/>
        <rFont val="Arial Cyr"/>
        <family val="0"/>
      </rPr>
      <t>ул. Тепличная, д.9б</t>
    </r>
  </si>
  <si>
    <t>Сведения о коммунальных услугах по адресу: ул. Тепличная, д.9б за 2015 год</t>
  </si>
  <si>
    <t>изготовление и установка пандуса дереаянного</t>
  </si>
  <si>
    <t>ремонт отмостки</t>
  </si>
  <si>
    <t>установка пандуса металлического и перил</t>
  </si>
  <si>
    <t>Работы, выполненные в ходе подготовки МКД к сезонной эксплуатации</t>
  </si>
  <si>
    <t>прочие</t>
  </si>
  <si>
    <t>Оплачено за отчетный период, руб.</t>
  </si>
  <si>
    <t>Работы, выполненные в ходе подготовки мкд к сезонной эксплуатации</t>
  </si>
  <si>
    <t>Оплачено т за отчетный период, руб.</t>
  </si>
  <si>
    <t>Работы, выполняемые в ходе подготовки МКД к сезонной эксплуатации</t>
  </si>
  <si>
    <t>Оплачено  за отчетный период, руб.</t>
  </si>
  <si>
    <t>Работы выполненные в ходе подготовки МКД к сезонной эксплуатации</t>
  </si>
  <si>
    <t>ТО  погодозависимых клапанов регулирования температуры ЦО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</si>
</sst>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15" zoomScaleNormal="115" zoomScalePageLayoutView="0" workbookViewId="0" topLeftCell="A33">
      <selection activeCell="B50" sqref="B50"/>
    </sheetView>
  </sheetViews>
  <sheetFormatPr defaultColWidth="9.00390625" defaultRowHeight="12.75"/>
  <cols>
    <col min="1" max="1" width="6.625" style="0" customWidth="1"/>
    <col min="2" max="2" width="48.375" style="0" customWidth="1"/>
    <col min="3" max="3" width="12.375" style="0" customWidth="1"/>
    <col min="4" max="4" width="21.7539062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9" t="s">
        <v>31</v>
      </c>
    </row>
    <row r="2" spans="2:6" ht="15.75" customHeight="1">
      <c r="B2" s="2"/>
      <c r="C2" s="3"/>
      <c r="D2" s="3"/>
      <c r="E2" s="3"/>
      <c r="F2" s="19" t="s">
        <v>11</v>
      </c>
    </row>
    <row r="3" spans="2:6" ht="15">
      <c r="B3" s="2"/>
      <c r="C3" s="3"/>
      <c r="D3" s="3"/>
      <c r="E3" s="3"/>
      <c r="F3" s="19"/>
    </row>
    <row r="4" spans="2:6" ht="19.5" customHeight="1">
      <c r="B4" s="2"/>
      <c r="C4" s="3"/>
      <c r="D4" s="3"/>
      <c r="E4" s="3"/>
      <c r="F4" s="19" t="s">
        <v>12</v>
      </c>
    </row>
    <row r="5" spans="2:6" ht="22.5" customHeight="1">
      <c r="B5" s="2"/>
      <c r="C5" s="3"/>
      <c r="D5" s="3"/>
      <c r="E5" s="3"/>
      <c r="F5" s="19"/>
    </row>
    <row r="6" spans="2:6" ht="12.75">
      <c r="B6" s="2"/>
      <c r="C6" s="3"/>
      <c r="D6" s="3"/>
      <c r="E6" s="3"/>
      <c r="F6" s="3"/>
    </row>
    <row r="7" spans="1:9" ht="42" customHeight="1">
      <c r="A7" s="69" t="s">
        <v>65</v>
      </c>
      <c r="B7" s="69"/>
      <c r="C7" s="69"/>
      <c r="D7" s="69"/>
      <c r="E7" s="69"/>
      <c r="F7" s="69"/>
      <c r="G7" s="18"/>
      <c r="H7" s="18"/>
      <c r="I7" s="18"/>
    </row>
    <row r="8" spans="1:9" ht="1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69" customHeight="1">
      <c r="A9" s="5" t="s">
        <v>2</v>
      </c>
      <c r="B9" s="5" t="s">
        <v>0</v>
      </c>
      <c r="C9" s="5" t="s">
        <v>32</v>
      </c>
      <c r="D9" s="5" t="s">
        <v>33</v>
      </c>
      <c r="E9" s="5" t="s">
        <v>45</v>
      </c>
      <c r="F9" s="5" t="s">
        <v>40</v>
      </c>
      <c r="G9" s="15"/>
      <c r="I9" s="1"/>
    </row>
    <row r="10" spans="1:8" ht="44.25" customHeight="1">
      <c r="A10" s="70">
        <v>1</v>
      </c>
      <c r="B10" s="7" t="s">
        <v>34</v>
      </c>
      <c r="C10" s="71">
        <v>7529.2</v>
      </c>
      <c r="D10" s="35">
        <v>2936043.08</v>
      </c>
      <c r="E10" s="72">
        <v>3041435.75</v>
      </c>
      <c r="F10" s="73">
        <v>0</v>
      </c>
      <c r="G10" s="13"/>
      <c r="H10" s="1"/>
    </row>
    <row r="11" spans="1:8" ht="18.75" customHeight="1">
      <c r="A11" s="70"/>
      <c r="B11" s="7" t="s">
        <v>35</v>
      </c>
      <c r="C11" s="71"/>
      <c r="D11" s="35">
        <v>2237634.488</v>
      </c>
      <c r="E11" s="72"/>
      <c r="F11" s="73"/>
      <c r="G11" s="13"/>
      <c r="H11" s="1"/>
    </row>
    <row r="12" spans="1:8" ht="17.25" customHeight="1">
      <c r="A12" s="70"/>
      <c r="B12" s="7" t="s">
        <v>36</v>
      </c>
      <c r="C12" s="71"/>
      <c r="D12" s="35">
        <v>698408.592</v>
      </c>
      <c r="E12" s="72"/>
      <c r="F12" s="73"/>
      <c r="G12" s="13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5" t="s">
        <v>2</v>
      </c>
      <c r="B14" s="5" t="s">
        <v>0</v>
      </c>
      <c r="C14" s="5" t="s">
        <v>37</v>
      </c>
      <c r="D14" s="5" t="s">
        <v>38</v>
      </c>
      <c r="E14" s="22"/>
      <c r="F14" s="22"/>
      <c r="G14" s="17"/>
      <c r="H14" s="17"/>
      <c r="I14" s="17"/>
    </row>
    <row r="15" spans="1:9" ht="24.75" customHeight="1">
      <c r="A15" s="39" t="s">
        <v>5</v>
      </c>
      <c r="B15" s="40" t="s">
        <v>46</v>
      </c>
      <c r="C15" s="41">
        <f>5.19+3.97</f>
        <v>9.16</v>
      </c>
      <c r="D15" s="42">
        <v>1116991.81</v>
      </c>
      <c r="E15" s="24"/>
      <c r="F15" s="1"/>
      <c r="G15" s="25"/>
      <c r="H15" s="25"/>
      <c r="I15" s="16"/>
    </row>
    <row r="16" spans="1:9" ht="15" customHeight="1">
      <c r="A16" s="6"/>
      <c r="B16" s="43" t="s">
        <v>13</v>
      </c>
      <c r="C16" s="10"/>
      <c r="D16" s="44">
        <v>476187.41</v>
      </c>
      <c r="E16" s="1"/>
      <c r="F16" s="1"/>
      <c r="H16" s="66"/>
      <c r="I16" s="16"/>
    </row>
    <row r="17" spans="1:9" ht="15" customHeight="1">
      <c r="A17" s="6"/>
      <c r="B17" s="43" t="s">
        <v>14</v>
      </c>
      <c r="C17" s="10"/>
      <c r="D17" s="44">
        <v>89228.18</v>
      </c>
      <c r="E17" s="1"/>
      <c r="F17" s="1"/>
      <c r="H17" s="66"/>
      <c r="I17" s="16"/>
    </row>
    <row r="18" spans="1:9" ht="16.5" customHeight="1">
      <c r="A18" s="6"/>
      <c r="B18" s="43" t="s">
        <v>15</v>
      </c>
      <c r="C18" s="10"/>
      <c r="D18" s="44">
        <v>87875.48</v>
      </c>
      <c r="E18" s="1"/>
      <c r="F18" s="1"/>
      <c r="G18" s="25"/>
      <c r="H18" s="25"/>
      <c r="I18" s="16"/>
    </row>
    <row r="19" spans="1:9" ht="30" customHeight="1">
      <c r="A19" s="6"/>
      <c r="B19" s="43" t="s">
        <v>47</v>
      </c>
      <c r="C19" s="10"/>
      <c r="D19" s="44">
        <v>61318.12</v>
      </c>
      <c r="E19" s="1"/>
      <c r="F19" s="1"/>
      <c r="H19" s="27"/>
      <c r="I19" s="1"/>
    </row>
    <row r="20" spans="1:9" ht="27" customHeight="1">
      <c r="A20" s="6"/>
      <c r="B20" s="7" t="s">
        <v>16</v>
      </c>
      <c r="C20" s="10"/>
      <c r="D20" s="36">
        <v>5103.88</v>
      </c>
      <c r="E20" s="1"/>
      <c r="F20" s="1"/>
      <c r="H20" s="25"/>
      <c r="I20" s="1"/>
    </row>
    <row r="21" spans="1:9" ht="15.75" customHeight="1">
      <c r="A21" s="6"/>
      <c r="B21" s="7" t="s">
        <v>48</v>
      </c>
      <c r="C21" s="10"/>
      <c r="D21" s="36">
        <v>40011.55</v>
      </c>
      <c r="E21" s="1"/>
      <c r="F21" s="1"/>
      <c r="H21" s="25"/>
      <c r="I21" s="1"/>
    </row>
    <row r="22" spans="1:9" ht="15.75" customHeight="1">
      <c r="A22" s="6"/>
      <c r="B22" s="7" t="s">
        <v>49</v>
      </c>
      <c r="C22" s="10"/>
      <c r="D22" s="36">
        <v>10913.08</v>
      </c>
      <c r="E22" s="1"/>
      <c r="F22" s="1"/>
      <c r="H22" s="25"/>
      <c r="I22" s="1"/>
    </row>
    <row r="23" spans="1:9" ht="15.75" customHeight="1">
      <c r="A23" s="6"/>
      <c r="B23" s="7" t="s">
        <v>50</v>
      </c>
      <c r="C23" s="10"/>
      <c r="D23" s="36">
        <v>5289.61</v>
      </c>
      <c r="E23" s="1"/>
      <c r="F23" s="1"/>
      <c r="H23" s="25"/>
      <c r="I23" s="1"/>
    </row>
    <row r="24" spans="1:9" ht="45" customHeight="1">
      <c r="A24" s="6"/>
      <c r="B24" s="43" t="s">
        <v>51</v>
      </c>
      <c r="C24" s="10"/>
      <c r="D24" s="36">
        <v>402382.62</v>
      </c>
      <c r="E24" s="1"/>
      <c r="F24" s="1"/>
      <c r="G24" s="25"/>
      <c r="H24" s="27"/>
      <c r="I24" s="1"/>
    </row>
    <row r="25" spans="1:9" ht="27" customHeight="1">
      <c r="A25" s="6"/>
      <c r="B25" s="7" t="s">
        <v>52</v>
      </c>
      <c r="C25" s="10"/>
      <c r="D25" s="36">
        <v>11940.98</v>
      </c>
      <c r="E25" s="1"/>
      <c r="F25" s="1"/>
      <c r="G25" s="25"/>
      <c r="H25" s="25"/>
      <c r="I25" s="1"/>
    </row>
    <row r="26" spans="1:9" ht="28.5" customHeight="1">
      <c r="A26" s="6"/>
      <c r="B26" s="7" t="s">
        <v>53</v>
      </c>
      <c r="C26" s="10"/>
      <c r="D26" s="36">
        <v>13808.42</v>
      </c>
      <c r="E26" s="1"/>
      <c r="F26" s="1"/>
      <c r="G26" s="25"/>
      <c r="H26" s="25"/>
      <c r="I26" s="1"/>
    </row>
    <row r="27" spans="1:9" ht="14.25" customHeight="1">
      <c r="A27" s="6"/>
      <c r="B27" s="7" t="s">
        <v>54</v>
      </c>
      <c r="C27" s="10"/>
      <c r="D27" s="36">
        <v>8509.02</v>
      </c>
      <c r="E27" s="1"/>
      <c r="F27" s="1"/>
      <c r="G27" s="25"/>
      <c r="H27" s="25"/>
      <c r="I27" s="1"/>
    </row>
    <row r="28" spans="1:9" ht="33" customHeight="1">
      <c r="A28" s="6"/>
      <c r="B28" s="7" t="s">
        <v>55</v>
      </c>
      <c r="C28" s="10"/>
      <c r="D28" s="36">
        <v>5992.74</v>
      </c>
      <c r="E28" s="1"/>
      <c r="F28" s="1"/>
      <c r="G28" s="30"/>
      <c r="H28" s="25"/>
      <c r="I28" s="1"/>
    </row>
    <row r="29" spans="1:9" ht="16.5" customHeight="1">
      <c r="A29" s="6"/>
      <c r="B29" s="7" t="s">
        <v>67</v>
      </c>
      <c r="C29" s="10"/>
      <c r="D29" s="36">
        <v>18130.95</v>
      </c>
      <c r="E29" s="1"/>
      <c r="F29" s="1"/>
      <c r="G29" s="17"/>
      <c r="H29" s="17"/>
      <c r="I29" s="1"/>
    </row>
    <row r="30" spans="1:9" ht="18" customHeight="1">
      <c r="A30" s="6"/>
      <c r="B30" s="7" t="s">
        <v>66</v>
      </c>
      <c r="C30" s="10"/>
      <c r="D30" s="36">
        <v>544.98</v>
      </c>
      <c r="E30" s="1"/>
      <c r="F30" s="1"/>
      <c r="G30" s="15"/>
      <c r="H30" s="1"/>
      <c r="I30" s="31"/>
    </row>
    <row r="31" spans="1:9" ht="18" customHeight="1">
      <c r="A31" s="6"/>
      <c r="B31" s="7" t="s">
        <v>68</v>
      </c>
      <c r="C31" s="10"/>
      <c r="D31" s="36">
        <v>2906.94</v>
      </c>
      <c r="E31" s="1"/>
      <c r="F31" s="1"/>
      <c r="I31" s="1"/>
    </row>
    <row r="32" spans="1:9" ht="42.75" customHeight="1">
      <c r="A32" s="6"/>
      <c r="B32" s="7" t="s">
        <v>56</v>
      </c>
      <c r="C32" s="10"/>
      <c r="D32" s="36">
        <v>36347.49</v>
      </c>
      <c r="E32" s="1"/>
      <c r="F32" s="1"/>
      <c r="I32" s="1"/>
    </row>
    <row r="33" spans="1:9" ht="18" customHeight="1">
      <c r="A33" s="6"/>
      <c r="B33" s="7" t="s">
        <v>69</v>
      </c>
      <c r="C33" s="10"/>
      <c r="D33" s="36">
        <v>19689.1</v>
      </c>
      <c r="E33" s="1"/>
      <c r="F33" s="1"/>
      <c r="G33" s="47"/>
      <c r="H33" s="47"/>
      <c r="I33" s="47"/>
    </row>
    <row r="34" spans="1:9" s="49" customFormat="1" ht="28.5" customHeight="1">
      <c r="A34" s="6"/>
      <c r="B34" s="7" t="s">
        <v>89</v>
      </c>
      <c r="C34" s="10"/>
      <c r="D34" s="36">
        <v>284512</v>
      </c>
      <c r="E34" s="1"/>
      <c r="F34" s="1"/>
      <c r="G34" s="15"/>
      <c r="H34" s="48"/>
      <c r="I34" s="15"/>
    </row>
    <row r="35" spans="1:9" s="49" customFormat="1" ht="14.25" customHeight="1">
      <c r="A35" s="6"/>
      <c r="B35" s="51" t="s">
        <v>17</v>
      </c>
      <c r="C35" s="41">
        <v>0.1</v>
      </c>
      <c r="D35" s="54">
        <v>5844.86</v>
      </c>
      <c r="E35" s="1"/>
      <c r="F35" s="1"/>
      <c r="G35" s="50"/>
      <c r="H35" s="50"/>
      <c r="I35" s="48"/>
    </row>
    <row r="36" spans="1:9" ht="39" customHeight="1">
      <c r="A36" s="6"/>
      <c r="B36" s="51" t="s">
        <v>18</v>
      </c>
      <c r="C36" s="52">
        <f>4.82+1.64+1.27</f>
        <v>7.73</v>
      </c>
      <c r="D36" s="54">
        <v>889734.15</v>
      </c>
      <c r="E36" s="24"/>
      <c r="F36" s="1"/>
      <c r="G36" s="13"/>
      <c r="H36" s="50"/>
      <c r="I36" s="1"/>
    </row>
    <row r="37" spans="1:9" ht="15" customHeight="1">
      <c r="A37" s="6"/>
      <c r="B37" s="7" t="s">
        <v>19</v>
      </c>
      <c r="C37" s="10"/>
      <c r="D37" s="36">
        <v>510812.36</v>
      </c>
      <c r="E37" s="1"/>
      <c r="F37" s="1"/>
      <c r="G37" s="13"/>
      <c r="H37" s="50"/>
      <c r="I37" s="1"/>
    </row>
    <row r="38" spans="1:9" ht="15.75" customHeight="1">
      <c r="A38" s="6"/>
      <c r="B38" s="7" t="s">
        <v>14</v>
      </c>
      <c r="C38" s="10"/>
      <c r="D38" s="36">
        <v>92330.07</v>
      </c>
      <c r="E38" s="1"/>
      <c r="F38" s="1"/>
      <c r="G38" s="13"/>
      <c r="H38" s="50"/>
      <c r="I38" s="1"/>
    </row>
    <row r="39" spans="1:9" ht="15.75" customHeight="1">
      <c r="A39" s="6"/>
      <c r="B39" s="7" t="s">
        <v>20</v>
      </c>
      <c r="C39" s="10"/>
      <c r="D39" s="36">
        <v>6000</v>
      </c>
      <c r="E39" s="1"/>
      <c r="F39" s="1"/>
      <c r="G39" s="13"/>
      <c r="H39" s="50"/>
      <c r="I39" s="1"/>
    </row>
    <row r="40" spans="1:9" ht="16.5" customHeight="1">
      <c r="A40" s="6"/>
      <c r="B40" s="7" t="s">
        <v>21</v>
      </c>
      <c r="C40" s="10"/>
      <c r="D40" s="36">
        <v>6670.59</v>
      </c>
      <c r="E40" s="1"/>
      <c r="F40" s="1"/>
      <c r="G40" s="13"/>
      <c r="H40" s="13"/>
      <c r="I40" s="31"/>
    </row>
    <row r="41" spans="1:9" ht="16.5" customHeight="1">
      <c r="A41" s="6"/>
      <c r="B41" s="7" t="s">
        <v>87</v>
      </c>
      <c r="C41" s="10"/>
      <c r="D41" s="36">
        <v>273921.13</v>
      </c>
      <c r="E41" s="1"/>
      <c r="F41" s="1"/>
      <c r="G41" s="13"/>
      <c r="H41" s="13"/>
      <c r="I41" s="31"/>
    </row>
    <row r="42" spans="1:7" ht="19.5" customHeight="1">
      <c r="A42" s="6" t="s">
        <v>6</v>
      </c>
      <c r="B42" s="51" t="s">
        <v>4</v>
      </c>
      <c r="C42" s="41">
        <v>5.81</v>
      </c>
      <c r="D42" s="54">
        <v>208200.33000000002</v>
      </c>
      <c r="E42" s="24"/>
      <c r="F42" s="1"/>
      <c r="G42" s="55"/>
    </row>
    <row r="43" spans="1:7" ht="29.25" customHeight="1">
      <c r="A43" s="6" t="s">
        <v>7</v>
      </c>
      <c r="B43" s="51" t="s">
        <v>22</v>
      </c>
      <c r="C43" s="41">
        <v>1.46</v>
      </c>
      <c r="D43" s="54">
        <v>91130.22</v>
      </c>
      <c r="E43" s="1"/>
      <c r="F43" s="1"/>
      <c r="G43" s="13"/>
    </row>
    <row r="44" spans="1:7" ht="25.5">
      <c r="A44" s="6" t="s">
        <v>8</v>
      </c>
      <c r="B44" s="51" t="s">
        <v>57</v>
      </c>
      <c r="C44" s="41">
        <v>2.75</v>
      </c>
      <c r="D44" s="54">
        <v>261109.62</v>
      </c>
      <c r="E44" s="24"/>
      <c r="F44" s="1"/>
      <c r="G44" s="11"/>
    </row>
    <row r="45" spans="1:6" ht="12.75">
      <c r="A45" s="6"/>
      <c r="B45" s="7" t="s">
        <v>58</v>
      </c>
      <c r="C45" s="23"/>
      <c r="D45" s="36">
        <v>200128.47</v>
      </c>
      <c r="E45" s="24"/>
      <c r="F45" s="1"/>
    </row>
    <row r="46" spans="1:6" ht="12.75">
      <c r="A46" s="6"/>
      <c r="B46" s="7" t="s">
        <v>59</v>
      </c>
      <c r="C46" s="58"/>
      <c r="D46" s="36">
        <v>33786.11</v>
      </c>
      <c r="E46" s="1"/>
      <c r="F46" s="1"/>
    </row>
    <row r="47" spans="1:6" ht="12.75">
      <c r="A47" s="6"/>
      <c r="B47" s="7" t="s">
        <v>23</v>
      </c>
      <c r="C47" s="58"/>
      <c r="D47" s="36">
        <v>27195.039999999997</v>
      </c>
      <c r="E47" s="1"/>
      <c r="F47" s="1"/>
    </row>
    <row r="48" spans="1:6" ht="12.75">
      <c r="A48" s="6" t="s">
        <v>10</v>
      </c>
      <c r="B48" s="51" t="s">
        <v>3</v>
      </c>
      <c r="C48" s="41">
        <v>4.89</v>
      </c>
      <c r="D48" s="54">
        <v>297256.76</v>
      </c>
      <c r="E48" s="1"/>
      <c r="F48" s="1"/>
    </row>
    <row r="49" spans="1:6" ht="12.75">
      <c r="A49" s="6" t="s">
        <v>9</v>
      </c>
      <c r="B49" s="51" t="s">
        <v>60</v>
      </c>
      <c r="C49" s="41">
        <v>0.78</v>
      </c>
      <c r="D49" s="54">
        <v>37908</v>
      </c>
      <c r="E49" s="1"/>
      <c r="F49" s="1"/>
    </row>
    <row r="50" spans="1:6" ht="25.5">
      <c r="A50" s="6" t="s">
        <v>61</v>
      </c>
      <c r="B50" s="51" t="s">
        <v>94</v>
      </c>
      <c r="C50" s="41">
        <v>2.49</v>
      </c>
      <c r="D50" s="54">
        <v>93113.58</v>
      </c>
      <c r="E50" s="1"/>
      <c r="F50" s="1"/>
    </row>
    <row r="51" spans="1:6" ht="12.75">
      <c r="A51" s="6"/>
      <c r="B51" s="7" t="s">
        <v>62</v>
      </c>
      <c r="C51" s="62"/>
      <c r="D51" s="65">
        <v>93113.58</v>
      </c>
      <c r="E51" s="1"/>
      <c r="F51" s="1"/>
    </row>
    <row r="52" spans="1:6" ht="15">
      <c r="A52" s="6" t="s">
        <v>63</v>
      </c>
      <c r="B52" s="26" t="s">
        <v>1</v>
      </c>
      <c r="C52" s="56">
        <f>C49+C48+C44+C43+C42+C36+C35+C15+C50</f>
        <v>35.17</v>
      </c>
      <c r="D52" s="37">
        <v>2976548.7300000004</v>
      </c>
      <c r="E52" s="1"/>
      <c r="F52" s="1"/>
    </row>
    <row r="53" spans="1:6" ht="14.25">
      <c r="A53" s="6"/>
      <c r="B53" s="28" t="s">
        <v>24</v>
      </c>
      <c r="C53" s="29"/>
      <c r="D53" s="38">
        <v>-40505.65000000037</v>
      </c>
      <c r="E53" s="1"/>
      <c r="F53" s="30"/>
    </row>
    <row r="54" spans="1:6" ht="12.75">
      <c r="A54" s="17"/>
      <c r="B54" s="17"/>
      <c r="C54" s="17"/>
      <c r="D54" s="17"/>
      <c r="E54" s="17"/>
      <c r="F54" s="17"/>
    </row>
    <row r="55" spans="1:6" ht="29.25" customHeight="1">
      <c r="A55" s="57" t="s">
        <v>2</v>
      </c>
      <c r="B55" s="57" t="s">
        <v>0</v>
      </c>
      <c r="C55" s="67" t="s">
        <v>39</v>
      </c>
      <c r="D55" s="67"/>
      <c r="E55" s="57" t="s">
        <v>90</v>
      </c>
      <c r="F55" s="57" t="s">
        <v>40</v>
      </c>
    </row>
    <row r="56" spans="1:6" ht="32.25" customHeight="1">
      <c r="A56" s="5">
        <v>3</v>
      </c>
      <c r="B56" s="7" t="s">
        <v>64</v>
      </c>
      <c r="C56" s="68">
        <v>662753.98</v>
      </c>
      <c r="D56" s="68"/>
      <c r="E56" s="60">
        <v>655423.68</v>
      </c>
      <c r="F56" s="64">
        <f>C56-E56</f>
        <v>7330.29999999993</v>
      </c>
    </row>
  </sheetData>
  <sheetProtection/>
  <mergeCells count="8">
    <mergeCell ref="H16:H17"/>
    <mergeCell ref="C55:D55"/>
    <mergeCell ref="C56:D56"/>
    <mergeCell ref="A7:F7"/>
    <mergeCell ref="A10:A12"/>
    <mergeCell ref="C10:C12"/>
    <mergeCell ref="E10:E12"/>
    <mergeCell ref="F10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4" t="s">
        <v>70</v>
      </c>
      <c r="B2" s="74"/>
      <c r="C2" s="74"/>
      <c r="D2" s="74"/>
    </row>
    <row r="4" spans="1:4" ht="58.5" customHeight="1">
      <c r="A4" s="14" t="s">
        <v>41</v>
      </c>
      <c r="B4" s="12" t="s">
        <v>42</v>
      </c>
      <c r="C4" s="12" t="s">
        <v>43</v>
      </c>
      <c r="D4" s="12" t="s">
        <v>44</v>
      </c>
    </row>
    <row r="5" spans="1:4" ht="16.5" customHeight="1">
      <c r="A5" s="6" t="s">
        <v>25</v>
      </c>
      <c r="B5" s="8">
        <v>1948139.82</v>
      </c>
      <c r="C5" s="9">
        <v>0</v>
      </c>
      <c r="D5" s="8">
        <v>1756599.58</v>
      </c>
    </row>
    <row r="6" spans="1:4" ht="16.5" customHeight="1">
      <c r="A6" s="6" t="s">
        <v>26</v>
      </c>
      <c r="B6" s="8">
        <v>1023037.68</v>
      </c>
      <c r="C6" s="9">
        <v>-66353.91000000003</v>
      </c>
      <c r="D6" s="8">
        <v>1290851.99</v>
      </c>
    </row>
    <row r="7" spans="1:4" ht="16.5" customHeight="1">
      <c r="A7" s="6" t="s">
        <v>27</v>
      </c>
      <c r="B7" s="8">
        <v>177563.82</v>
      </c>
      <c r="C7" s="9">
        <v>-24873.880000000005</v>
      </c>
      <c r="D7" s="8">
        <v>214772.98</v>
      </c>
    </row>
    <row r="8" spans="1:4" ht="15" customHeight="1">
      <c r="A8" s="6" t="s">
        <v>28</v>
      </c>
      <c r="B8" s="8">
        <v>195732.6</v>
      </c>
      <c r="C8" s="9">
        <v>-25957.559999999998</v>
      </c>
      <c r="D8" s="8">
        <v>243795.15</v>
      </c>
    </row>
    <row r="9" spans="1:4" ht="17.25" customHeight="1">
      <c r="A9" s="6" t="s">
        <v>30</v>
      </c>
      <c r="B9" s="8">
        <v>254218.67</v>
      </c>
      <c r="C9" s="9">
        <f>254119.6-B9</f>
        <v>-99.07000000000698</v>
      </c>
      <c r="D9" s="8">
        <v>234540</v>
      </c>
    </row>
    <row r="10" spans="1:4" ht="17.25" customHeight="1">
      <c r="A10" s="6" t="s">
        <v>29</v>
      </c>
      <c r="B10" s="8">
        <f>B5+B6+B7+B8+B9</f>
        <v>3598692.59</v>
      </c>
      <c r="C10" s="9">
        <f>C6+C7+C8+C9</f>
        <v>-117284.42000000004</v>
      </c>
      <c r="D10" s="9">
        <f>D5+D6+D7+D8+D9</f>
        <v>3740559.7</v>
      </c>
    </row>
    <row r="11" spans="1:3" ht="12.75">
      <c r="A11" s="22"/>
      <c r="B11" s="32"/>
      <c r="C11" s="33"/>
    </row>
    <row r="12" ht="21" customHeight="1">
      <c r="A12" s="3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5">
      <selection activeCell="B61" sqref="B60:B61"/>
    </sheetView>
  </sheetViews>
  <sheetFormatPr defaultColWidth="9.00390625" defaultRowHeight="12.75"/>
  <cols>
    <col min="1" max="1" width="6.625" style="0" customWidth="1"/>
    <col min="2" max="2" width="48.37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9" t="s">
        <v>31</v>
      </c>
    </row>
    <row r="2" spans="2:6" ht="15.75" customHeight="1">
      <c r="B2" s="2"/>
      <c r="C2" s="3"/>
      <c r="D2" s="3"/>
      <c r="E2" s="3"/>
      <c r="F2" s="19" t="s">
        <v>11</v>
      </c>
    </row>
    <row r="3" spans="2:6" ht="15">
      <c r="B3" s="2"/>
      <c r="C3" s="3"/>
      <c r="D3" s="3"/>
      <c r="E3" s="3"/>
      <c r="F3" s="19"/>
    </row>
    <row r="4" spans="2:6" ht="19.5" customHeight="1">
      <c r="B4" s="2"/>
      <c r="C4" s="3"/>
      <c r="D4" s="3"/>
      <c r="E4" s="3"/>
      <c r="F4" s="19" t="s">
        <v>12</v>
      </c>
    </row>
    <row r="5" spans="2:6" ht="22.5" customHeight="1">
      <c r="B5" s="2"/>
      <c r="C5" s="3"/>
      <c r="D5" s="3"/>
      <c r="E5" s="3"/>
      <c r="F5" s="19"/>
    </row>
    <row r="6" spans="2:6" ht="12.75">
      <c r="B6" s="2"/>
      <c r="C6" s="3"/>
      <c r="D6" s="3"/>
      <c r="E6" s="3"/>
      <c r="F6" s="3"/>
    </row>
    <row r="7" spans="1:9" ht="42" customHeight="1">
      <c r="A7" s="69" t="s">
        <v>71</v>
      </c>
      <c r="B7" s="69"/>
      <c r="C7" s="69"/>
      <c r="D7" s="69"/>
      <c r="E7" s="69"/>
      <c r="F7" s="69"/>
      <c r="G7" s="18"/>
      <c r="H7" s="18"/>
      <c r="I7" s="18"/>
    </row>
    <row r="8" spans="1:9" ht="1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69" customHeight="1">
      <c r="A9" s="5" t="s">
        <v>2</v>
      </c>
      <c r="B9" s="5" t="s">
        <v>0</v>
      </c>
      <c r="C9" s="5" t="s">
        <v>32</v>
      </c>
      <c r="D9" s="5" t="s">
        <v>33</v>
      </c>
      <c r="E9" s="5" t="s">
        <v>45</v>
      </c>
      <c r="F9" s="5" t="s">
        <v>40</v>
      </c>
      <c r="G9" s="15"/>
      <c r="I9" s="1"/>
    </row>
    <row r="10" spans="1:8" ht="44.25" customHeight="1">
      <c r="A10" s="70">
        <v>1</v>
      </c>
      <c r="B10" s="7" t="s">
        <v>34</v>
      </c>
      <c r="C10" s="71">
        <v>7546.4</v>
      </c>
      <c r="D10" s="35">
        <v>2924919.46</v>
      </c>
      <c r="E10" s="72">
        <v>2984978.17</v>
      </c>
      <c r="F10" s="73">
        <v>0</v>
      </c>
      <c r="G10" s="13"/>
      <c r="H10" s="1"/>
    </row>
    <row r="11" spans="1:8" ht="18.75" customHeight="1">
      <c r="A11" s="70"/>
      <c r="B11" s="7" t="s">
        <v>35</v>
      </c>
      <c r="C11" s="71"/>
      <c r="D11" s="35">
        <v>2224915.3959999997</v>
      </c>
      <c r="E11" s="72"/>
      <c r="F11" s="73"/>
      <c r="G11" s="13"/>
      <c r="H11" s="1"/>
    </row>
    <row r="12" spans="1:8" ht="17.25" customHeight="1">
      <c r="A12" s="70"/>
      <c r="B12" s="7" t="s">
        <v>36</v>
      </c>
      <c r="C12" s="71"/>
      <c r="D12" s="35">
        <v>700004.064</v>
      </c>
      <c r="E12" s="72"/>
      <c r="F12" s="73"/>
      <c r="G12" s="13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5" t="s">
        <v>2</v>
      </c>
      <c r="B14" s="5" t="s">
        <v>0</v>
      </c>
      <c r="C14" s="5" t="s">
        <v>37</v>
      </c>
      <c r="D14" s="5" t="s">
        <v>38</v>
      </c>
      <c r="E14" s="22"/>
      <c r="F14" s="22"/>
      <c r="G14" s="17"/>
      <c r="H14" s="17"/>
      <c r="I14" s="17"/>
    </row>
    <row r="15" spans="1:9" ht="35.25" customHeight="1">
      <c r="A15" s="39" t="s">
        <v>5</v>
      </c>
      <c r="B15" s="40" t="s">
        <v>46</v>
      </c>
      <c r="C15" s="41">
        <f>5.19+3.97</f>
        <v>9.16</v>
      </c>
      <c r="D15" s="42">
        <v>959749.44</v>
      </c>
      <c r="E15" s="24"/>
      <c r="F15" s="1"/>
      <c r="G15" s="25"/>
      <c r="H15" s="25"/>
      <c r="I15" s="16"/>
    </row>
    <row r="16" spans="1:9" ht="15" customHeight="1">
      <c r="A16" s="6"/>
      <c r="B16" s="43" t="s">
        <v>13</v>
      </c>
      <c r="C16" s="10"/>
      <c r="D16" s="44">
        <v>477275.23</v>
      </c>
      <c r="E16" s="1"/>
      <c r="F16" s="1"/>
      <c r="H16" s="66"/>
      <c r="I16" s="16"/>
    </row>
    <row r="17" spans="1:9" ht="15" customHeight="1">
      <c r="A17" s="6"/>
      <c r="B17" s="43" t="s">
        <v>14</v>
      </c>
      <c r="C17" s="10"/>
      <c r="D17" s="44">
        <v>89432.01</v>
      </c>
      <c r="E17" s="1"/>
      <c r="F17" s="1"/>
      <c r="H17" s="66"/>
      <c r="I17" s="16"/>
    </row>
    <row r="18" spans="1:9" ht="16.5" customHeight="1">
      <c r="A18" s="6"/>
      <c r="B18" s="43" t="s">
        <v>15</v>
      </c>
      <c r="C18" s="10"/>
      <c r="D18" s="44">
        <v>67255.19</v>
      </c>
      <c r="E18" s="1"/>
      <c r="F18" s="1"/>
      <c r="G18" s="25"/>
      <c r="H18" s="25"/>
      <c r="I18" s="16"/>
    </row>
    <row r="19" spans="1:9" ht="30" customHeight="1">
      <c r="A19" s="6"/>
      <c r="B19" s="43" t="s">
        <v>47</v>
      </c>
      <c r="C19" s="10"/>
      <c r="D19" s="44">
        <v>36088.57000000001</v>
      </c>
      <c r="E19" s="1"/>
      <c r="F19" s="1"/>
      <c r="H19" s="27"/>
      <c r="I19" s="1"/>
    </row>
    <row r="20" spans="1:9" ht="27" customHeight="1">
      <c r="A20" s="6"/>
      <c r="B20" s="7" t="s">
        <v>16</v>
      </c>
      <c r="C20" s="10"/>
      <c r="D20" s="36">
        <v>5115.54</v>
      </c>
      <c r="E20" s="1"/>
      <c r="F20" s="1"/>
      <c r="H20" s="25"/>
      <c r="I20" s="1"/>
    </row>
    <row r="21" spans="1:9" ht="15.75" customHeight="1">
      <c r="A21" s="6"/>
      <c r="B21" s="7" t="s">
        <v>48</v>
      </c>
      <c r="C21" s="10"/>
      <c r="D21" s="36">
        <v>11400</v>
      </c>
      <c r="E21" s="1"/>
      <c r="F21" s="1"/>
      <c r="H21" s="25"/>
      <c r="I21" s="1"/>
    </row>
    <row r="22" spans="1:9" ht="15.75" customHeight="1">
      <c r="A22" s="6"/>
      <c r="B22" s="7" t="s">
        <v>72</v>
      </c>
      <c r="C22" s="10"/>
      <c r="D22" s="36">
        <v>3333.33</v>
      </c>
      <c r="E22" s="1"/>
      <c r="F22" s="1"/>
      <c r="H22" s="25"/>
      <c r="I22" s="1"/>
    </row>
    <row r="23" spans="1:9" ht="15.75" customHeight="1">
      <c r="A23" s="6"/>
      <c r="B23" s="7" t="s">
        <v>49</v>
      </c>
      <c r="C23" s="10"/>
      <c r="D23" s="36">
        <v>10938.01</v>
      </c>
      <c r="E23" s="1"/>
      <c r="F23" s="1"/>
      <c r="H23" s="25"/>
      <c r="I23" s="1"/>
    </row>
    <row r="24" spans="1:9" ht="15.75" customHeight="1">
      <c r="A24" s="6"/>
      <c r="B24" s="7" t="s">
        <v>50</v>
      </c>
      <c r="C24" s="10"/>
      <c r="D24" s="36">
        <v>5301.69</v>
      </c>
      <c r="E24" s="1"/>
      <c r="F24" s="1"/>
      <c r="H24" s="25"/>
      <c r="I24" s="1"/>
    </row>
    <row r="25" spans="1:9" ht="57.75" customHeight="1">
      <c r="A25" s="6"/>
      <c r="B25" s="43" t="s">
        <v>51</v>
      </c>
      <c r="C25" s="10"/>
      <c r="D25" s="36">
        <v>289698.44</v>
      </c>
      <c r="E25" s="1"/>
      <c r="F25" s="1"/>
      <c r="G25" s="25"/>
      <c r="H25" s="27"/>
      <c r="I25" s="1"/>
    </row>
    <row r="26" spans="1:9" ht="27" customHeight="1">
      <c r="A26" s="6"/>
      <c r="B26" s="7" t="s">
        <v>52</v>
      </c>
      <c r="C26" s="10"/>
      <c r="D26" s="36">
        <v>6821.74</v>
      </c>
      <c r="E26" s="1"/>
      <c r="F26" s="1"/>
      <c r="G26" s="25"/>
      <c r="H26" s="25"/>
      <c r="I26" s="1"/>
    </row>
    <row r="27" spans="1:9" ht="28.5" customHeight="1">
      <c r="A27" s="6"/>
      <c r="B27" s="7" t="s">
        <v>53</v>
      </c>
      <c r="C27" s="10"/>
      <c r="D27" s="36">
        <v>316.5</v>
      </c>
      <c r="E27" s="1"/>
      <c r="F27" s="1"/>
      <c r="G27" s="25"/>
      <c r="H27" s="25"/>
      <c r="I27" s="1"/>
    </row>
    <row r="28" spans="1:9" ht="33" customHeight="1">
      <c r="A28" s="6"/>
      <c r="B28" s="7" t="s">
        <v>55</v>
      </c>
      <c r="C28" s="10"/>
      <c r="D28" s="36">
        <v>6663.29</v>
      </c>
      <c r="E28" s="1"/>
      <c r="F28" s="1"/>
      <c r="G28" s="30"/>
      <c r="H28" s="25"/>
      <c r="I28" s="1"/>
    </row>
    <row r="29" spans="1:9" ht="18" customHeight="1">
      <c r="A29" s="6"/>
      <c r="B29" s="7" t="s">
        <v>73</v>
      </c>
      <c r="C29" s="10"/>
      <c r="D29" s="36">
        <v>2144.39</v>
      </c>
      <c r="E29" s="1"/>
      <c r="F29" s="1"/>
      <c r="G29" s="15"/>
      <c r="H29" s="1"/>
      <c r="I29" s="31"/>
    </row>
    <row r="30" spans="1:9" ht="42.75" customHeight="1">
      <c r="A30" s="6"/>
      <c r="B30" s="7" t="s">
        <v>56</v>
      </c>
      <c r="C30" s="10"/>
      <c r="D30" s="36">
        <v>33034.520000000004</v>
      </c>
      <c r="E30" s="1"/>
      <c r="F30" s="1"/>
      <c r="I30" s="1"/>
    </row>
    <row r="31" spans="1:9" ht="32.25" customHeight="1">
      <c r="A31" s="6"/>
      <c r="B31" s="7" t="s">
        <v>86</v>
      </c>
      <c r="C31" s="10"/>
      <c r="D31" s="36">
        <v>240718</v>
      </c>
      <c r="E31" s="1"/>
      <c r="F31" s="1"/>
      <c r="G31" s="47"/>
      <c r="H31" s="47"/>
      <c r="I31" s="47"/>
    </row>
    <row r="32" spans="1:9" s="49" customFormat="1" ht="17.25" customHeight="1">
      <c r="A32" s="6"/>
      <c r="B32" s="51" t="s">
        <v>17</v>
      </c>
      <c r="C32" s="41">
        <v>0.1</v>
      </c>
      <c r="D32" s="54">
        <v>5857.83</v>
      </c>
      <c r="E32" s="1"/>
      <c r="F32" s="1"/>
      <c r="G32" s="50"/>
      <c r="H32" s="50"/>
      <c r="I32" s="48"/>
    </row>
    <row r="33" spans="1:9" ht="39" customHeight="1">
      <c r="A33" s="6"/>
      <c r="B33" s="51" t="s">
        <v>18</v>
      </c>
      <c r="C33" s="52">
        <f>4.82+1.64+1.27</f>
        <v>7.73</v>
      </c>
      <c r="D33" s="54">
        <v>895064.08</v>
      </c>
      <c r="E33" s="24"/>
      <c r="F33" s="1"/>
      <c r="G33" s="13"/>
      <c r="H33" s="50"/>
      <c r="I33" s="1"/>
    </row>
    <row r="34" spans="1:9" ht="15" customHeight="1">
      <c r="A34" s="6"/>
      <c r="B34" s="7" t="s">
        <v>19</v>
      </c>
      <c r="C34" s="10"/>
      <c r="D34" s="36">
        <v>511979.28</v>
      </c>
      <c r="E34" s="31"/>
      <c r="F34" s="31"/>
      <c r="G34" s="13"/>
      <c r="H34" s="50"/>
      <c r="I34" s="1"/>
    </row>
    <row r="35" spans="1:9" ht="15.75" customHeight="1">
      <c r="A35" s="6"/>
      <c r="B35" s="7" t="s">
        <v>14</v>
      </c>
      <c r="C35" s="10"/>
      <c r="D35" s="36">
        <v>92541</v>
      </c>
      <c r="E35" s="1"/>
      <c r="F35" s="1"/>
      <c r="G35" s="13"/>
      <c r="H35" s="50"/>
      <c r="I35" s="1"/>
    </row>
    <row r="36" spans="1:9" ht="15.75" customHeight="1">
      <c r="A36" s="6"/>
      <c r="B36" s="7" t="s">
        <v>20</v>
      </c>
      <c r="C36" s="10"/>
      <c r="D36" s="36">
        <v>6000</v>
      </c>
      <c r="E36" s="1"/>
      <c r="F36" s="1"/>
      <c r="G36" s="13"/>
      <c r="H36" s="50"/>
      <c r="I36" s="1"/>
    </row>
    <row r="37" spans="1:9" ht="16.5" customHeight="1">
      <c r="A37" s="6"/>
      <c r="B37" s="7" t="s">
        <v>21</v>
      </c>
      <c r="C37" s="10"/>
      <c r="D37" s="36">
        <v>6685.82</v>
      </c>
      <c r="E37" s="1"/>
      <c r="F37" s="1"/>
      <c r="G37" s="13"/>
      <c r="H37" s="13"/>
      <c r="I37" s="31"/>
    </row>
    <row r="38" spans="1:9" ht="16.5" customHeight="1">
      <c r="A38" s="6"/>
      <c r="B38" s="7" t="s">
        <v>87</v>
      </c>
      <c r="C38" s="10"/>
      <c r="D38" s="36">
        <v>277857.98</v>
      </c>
      <c r="E38" s="1"/>
      <c r="F38" s="1"/>
      <c r="G38" s="13"/>
      <c r="H38" s="13"/>
      <c r="I38" s="31"/>
    </row>
    <row r="39" spans="1:7" ht="19.5" customHeight="1">
      <c r="A39" s="6" t="s">
        <v>6</v>
      </c>
      <c r="B39" s="51" t="s">
        <v>4</v>
      </c>
      <c r="C39" s="41">
        <v>5.81</v>
      </c>
      <c r="D39" s="54">
        <v>226828.97</v>
      </c>
      <c r="E39" s="24"/>
      <c r="F39" s="1"/>
      <c r="G39" s="55"/>
    </row>
    <row r="40" spans="1:7" ht="29.25" customHeight="1">
      <c r="A40" s="6" t="s">
        <v>7</v>
      </c>
      <c r="B40" s="51" t="s">
        <v>22</v>
      </c>
      <c r="C40" s="41">
        <v>1.46</v>
      </c>
      <c r="D40" s="54">
        <v>182676.05</v>
      </c>
      <c r="E40" s="1"/>
      <c r="F40" s="1"/>
      <c r="G40" s="13"/>
    </row>
    <row r="41" spans="1:7" ht="25.5">
      <c r="A41" s="6" t="s">
        <v>8</v>
      </c>
      <c r="B41" s="51" t="s">
        <v>57</v>
      </c>
      <c r="C41" s="41">
        <v>2.75</v>
      </c>
      <c r="D41" s="54">
        <v>259872.58</v>
      </c>
      <c r="E41" s="24"/>
      <c r="F41" s="1"/>
      <c r="G41" s="11"/>
    </row>
    <row r="42" spans="1:6" ht="12.75">
      <c r="A42" s="6"/>
      <c r="B42" s="7" t="s">
        <v>58</v>
      </c>
      <c r="C42" s="23"/>
      <c r="D42" s="36">
        <v>198752.34</v>
      </c>
      <c r="E42" s="24"/>
      <c r="F42" s="1"/>
    </row>
    <row r="43" spans="1:6" ht="12.75">
      <c r="A43" s="6"/>
      <c r="B43" s="7" t="s">
        <v>59</v>
      </c>
      <c r="C43" s="58"/>
      <c r="D43" s="36">
        <v>33863.29</v>
      </c>
      <c r="E43" s="1"/>
      <c r="F43" s="1"/>
    </row>
    <row r="44" spans="1:6" ht="12.75">
      <c r="A44" s="6"/>
      <c r="B44" s="7" t="s">
        <v>23</v>
      </c>
      <c r="C44" s="58"/>
      <c r="D44" s="36">
        <v>27256.949999999997</v>
      </c>
      <c r="E44" s="1"/>
      <c r="F44" s="1"/>
    </row>
    <row r="45" spans="1:6" ht="12.75">
      <c r="A45" s="6" t="s">
        <v>10</v>
      </c>
      <c r="B45" s="51" t="s">
        <v>3</v>
      </c>
      <c r="C45" s="41">
        <v>4.89</v>
      </c>
      <c r="D45" s="54">
        <v>321795.38</v>
      </c>
      <c r="E45" s="1"/>
      <c r="F45" s="1"/>
    </row>
    <row r="46" spans="1:6" ht="12.75">
      <c r="A46" s="6" t="s">
        <v>9</v>
      </c>
      <c r="B46" s="51" t="s">
        <v>60</v>
      </c>
      <c r="C46" s="41">
        <v>0.78</v>
      </c>
      <c r="D46" s="54">
        <v>25920</v>
      </c>
      <c r="E46" s="1"/>
      <c r="F46" s="1"/>
    </row>
    <row r="47" spans="1:6" ht="25.5">
      <c r="A47" s="6" t="s">
        <v>61</v>
      </c>
      <c r="B47" s="51" t="s">
        <v>94</v>
      </c>
      <c r="C47" s="41">
        <v>2.49</v>
      </c>
      <c r="D47" s="54">
        <v>93326.33</v>
      </c>
      <c r="E47" s="1"/>
      <c r="F47" s="1"/>
    </row>
    <row r="48" spans="1:6" ht="12.75">
      <c r="A48" s="6"/>
      <c r="B48" s="7" t="s">
        <v>62</v>
      </c>
      <c r="C48" s="62"/>
      <c r="D48" s="65">
        <v>93326.33</v>
      </c>
      <c r="E48" s="1"/>
      <c r="F48" s="1"/>
    </row>
    <row r="49" spans="1:6" ht="15">
      <c r="A49" s="6" t="s">
        <v>63</v>
      </c>
      <c r="B49" s="26" t="s">
        <v>1</v>
      </c>
      <c r="C49" s="56">
        <f>C46+C45+C41+C40+C39+C33+C32+C15+C47</f>
        <v>35.17</v>
      </c>
      <c r="D49" s="37">
        <v>2971090.6599999997</v>
      </c>
      <c r="E49" s="1"/>
      <c r="F49" s="1"/>
    </row>
    <row r="50" spans="1:6" ht="14.25">
      <c r="A50" s="6"/>
      <c r="B50" s="28" t="s">
        <v>24</v>
      </c>
      <c r="C50" s="29"/>
      <c r="D50" s="38">
        <v>-46171.19999999972</v>
      </c>
      <c r="E50" s="1"/>
      <c r="F50" s="30"/>
    </row>
    <row r="51" spans="1:6" ht="12.75">
      <c r="A51" s="17"/>
      <c r="B51" s="17"/>
      <c r="C51" s="17"/>
      <c r="D51" s="17"/>
      <c r="E51" s="17"/>
      <c r="F51" s="17"/>
    </row>
    <row r="52" spans="1:6" ht="29.25" customHeight="1">
      <c r="A52" s="57" t="s">
        <v>2</v>
      </c>
      <c r="B52" s="57" t="s">
        <v>0</v>
      </c>
      <c r="C52" s="67" t="s">
        <v>39</v>
      </c>
      <c r="D52" s="67"/>
      <c r="E52" s="57" t="s">
        <v>88</v>
      </c>
      <c r="F52" s="57" t="s">
        <v>40</v>
      </c>
    </row>
    <row r="53" spans="1:6" ht="32.25" customHeight="1">
      <c r="A53" s="5">
        <v>3</v>
      </c>
      <c r="B53" s="7" t="s">
        <v>64</v>
      </c>
      <c r="C53" s="68">
        <v>684131.76</v>
      </c>
      <c r="D53" s="68"/>
      <c r="E53" s="60">
        <f>483083.41+179039.97</f>
        <v>662123.38</v>
      </c>
      <c r="F53" s="64">
        <f>C53-E53</f>
        <v>22008.380000000005</v>
      </c>
    </row>
  </sheetData>
  <sheetProtection/>
  <mergeCells count="8">
    <mergeCell ref="H16:H17"/>
    <mergeCell ref="C52:D52"/>
    <mergeCell ref="C53:D53"/>
    <mergeCell ref="A7:F7"/>
    <mergeCell ref="A10:A12"/>
    <mergeCell ref="C10:C12"/>
    <mergeCell ref="E10:E12"/>
    <mergeCell ref="F10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</cols>
  <sheetData>
    <row r="2" spans="1:4" ht="22.5" customHeight="1">
      <c r="A2" s="74" t="s">
        <v>74</v>
      </c>
      <c r="B2" s="74"/>
      <c r="C2" s="74"/>
      <c r="D2" s="74"/>
    </row>
    <row r="4" spans="1:4" ht="58.5" customHeight="1">
      <c r="A4" s="14" t="s">
        <v>41</v>
      </c>
      <c r="B4" s="12" t="s">
        <v>42</v>
      </c>
      <c r="C4" s="12" t="s">
        <v>43</v>
      </c>
      <c r="D4" s="12" t="s">
        <v>44</v>
      </c>
    </row>
    <row r="5" spans="1:4" ht="16.5" customHeight="1">
      <c r="A5" s="6" t="s">
        <v>25</v>
      </c>
      <c r="B5" s="8">
        <v>2015972.62</v>
      </c>
      <c r="C5" s="9">
        <v>-137786.07000000007</v>
      </c>
      <c r="D5" s="8">
        <v>1754655.84</v>
      </c>
    </row>
    <row r="6" spans="1:4" ht="16.5" customHeight="1">
      <c r="A6" s="6" t="s">
        <v>26</v>
      </c>
      <c r="B6" s="8">
        <v>1166714.5499999998</v>
      </c>
      <c r="C6" s="9">
        <v>-66712.21999999986</v>
      </c>
      <c r="D6" s="8">
        <v>1343859.65</v>
      </c>
    </row>
    <row r="7" spans="1:4" ht="16.5" customHeight="1">
      <c r="A7" s="6" t="s">
        <v>27</v>
      </c>
      <c r="B7" s="8">
        <v>192788.87</v>
      </c>
      <c r="C7" s="9">
        <v>-21095.98999999999</v>
      </c>
      <c r="D7" s="8">
        <v>203598.19</v>
      </c>
    </row>
    <row r="8" spans="1:4" ht="15.75" customHeight="1">
      <c r="A8" s="6" t="s">
        <v>28</v>
      </c>
      <c r="B8" s="8">
        <v>218155.51</v>
      </c>
      <c r="C8" s="9">
        <v>-22349.75</v>
      </c>
      <c r="D8" s="8">
        <v>244306.91</v>
      </c>
    </row>
    <row r="9" spans="1:4" ht="15.75" customHeight="1">
      <c r="A9" s="6" t="s">
        <v>30</v>
      </c>
      <c r="B9" s="8">
        <v>216379.4</v>
      </c>
      <c r="C9" s="9">
        <f>166837.68-B9</f>
        <v>-49541.72</v>
      </c>
      <c r="D9" s="8">
        <v>213176</v>
      </c>
    </row>
    <row r="10" spans="1:4" ht="17.25" customHeight="1">
      <c r="A10" s="6" t="s">
        <v>29</v>
      </c>
      <c r="B10" s="8">
        <f>B5+B6+B7+B8+B9</f>
        <v>3810010.9499999997</v>
      </c>
      <c r="C10" s="9">
        <f>C5+C6+C7+C8+C9</f>
        <v>-297485.7499999999</v>
      </c>
      <c r="D10" s="9">
        <f>D5+D6+D7+D8+D9</f>
        <v>3759596.5900000003</v>
      </c>
    </row>
    <row r="11" spans="1:3" ht="12.75">
      <c r="A11" s="22"/>
      <c r="B11" s="32"/>
      <c r="C11" s="33"/>
    </row>
    <row r="12" ht="21" customHeight="1">
      <c r="A12" s="3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4">
      <selection activeCell="B47" sqref="B47"/>
    </sheetView>
  </sheetViews>
  <sheetFormatPr defaultColWidth="9.00390625" defaultRowHeight="12.75"/>
  <cols>
    <col min="1" max="1" width="6.625" style="0" customWidth="1"/>
    <col min="2" max="2" width="48.375" style="0" customWidth="1"/>
    <col min="3" max="3" width="12.375" style="0" customWidth="1"/>
    <col min="4" max="4" width="16.875" style="0" customWidth="1"/>
    <col min="5" max="5" width="19.875" style="0" customWidth="1"/>
    <col min="6" max="6" width="21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9" t="s">
        <v>31</v>
      </c>
    </row>
    <row r="2" spans="2:6" ht="15.75" customHeight="1">
      <c r="B2" s="2"/>
      <c r="C2" s="3"/>
      <c r="D2" s="3"/>
      <c r="E2" s="3"/>
      <c r="F2" s="19" t="s">
        <v>11</v>
      </c>
    </row>
    <row r="3" spans="2:6" ht="15">
      <c r="B3" s="2"/>
      <c r="C3" s="3"/>
      <c r="D3" s="3"/>
      <c r="E3" s="3"/>
      <c r="F3" s="19"/>
    </row>
    <row r="4" spans="2:6" ht="19.5" customHeight="1">
      <c r="B4" s="2"/>
      <c r="C4" s="3"/>
      <c r="D4" s="3"/>
      <c r="E4" s="3"/>
      <c r="F4" s="19" t="s">
        <v>12</v>
      </c>
    </row>
    <row r="5" spans="2:6" ht="22.5" customHeight="1">
      <c r="B5" s="2"/>
      <c r="C5" s="3"/>
      <c r="D5" s="3"/>
      <c r="E5" s="3"/>
      <c r="F5" s="19"/>
    </row>
    <row r="6" spans="2:6" ht="12.75">
      <c r="B6" s="2"/>
      <c r="C6" s="3"/>
      <c r="D6" s="3"/>
      <c r="E6" s="3"/>
      <c r="F6" s="3"/>
    </row>
    <row r="7" spans="1:9" ht="42" customHeight="1">
      <c r="A7" s="69" t="s">
        <v>75</v>
      </c>
      <c r="B7" s="69"/>
      <c r="C7" s="69"/>
      <c r="D7" s="69"/>
      <c r="E7" s="69"/>
      <c r="F7" s="69"/>
      <c r="G7" s="18"/>
      <c r="H7" s="18"/>
      <c r="I7" s="18"/>
    </row>
    <row r="8" spans="1:9" ht="1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69" customHeight="1">
      <c r="A9" s="5" t="s">
        <v>2</v>
      </c>
      <c r="B9" s="5" t="s">
        <v>0</v>
      </c>
      <c r="C9" s="5" t="s">
        <v>32</v>
      </c>
      <c r="D9" s="5" t="s">
        <v>33</v>
      </c>
      <c r="E9" s="5" t="s">
        <v>45</v>
      </c>
      <c r="F9" s="5" t="s">
        <v>40</v>
      </c>
      <c r="G9" s="15"/>
      <c r="I9" s="1"/>
    </row>
    <row r="10" spans="1:8" ht="44.25" customHeight="1">
      <c r="A10" s="70">
        <v>1</v>
      </c>
      <c r="B10" s="7" t="s">
        <v>34</v>
      </c>
      <c r="C10" s="71">
        <v>7541.1</v>
      </c>
      <c r="D10" s="35">
        <v>2937915.01</v>
      </c>
      <c r="E10" s="72">
        <v>2839725.06</v>
      </c>
      <c r="F10" s="73">
        <v>98189.94999999972</v>
      </c>
      <c r="G10" s="13"/>
      <c r="H10" s="1"/>
    </row>
    <row r="11" spans="1:8" ht="18.75" customHeight="1">
      <c r="A11" s="70"/>
      <c r="B11" s="7" t="s">
        <v>35</v>
      </c>
      <c r="C11" s="71"/>
      <c r="D11" s="35">
        <v>2238402.5739999996</v>
      </c>
      <c r="E11" s="72"/>
      <c r="F11" s="73"/>
      <c r="G11" s="13"/>
      <c r="H11" s="1"/>
    </row>
    <row r="12" spans="1:8" ht="17.25" customHeight="1">
      <c r="A12" s="70"/>
      <c r="B12" s="7" t="s">
        <v>36</v>
      </c>
      <c r="C12" s="71"/>
      <c r="D12" s="35">
        <v>699512.4360000001</v>
      </c>
      <c r="E12" s="72"/>
      <c r="F12" s="73"/>
      <c r="G12" s="13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5" t="s">
        <v>2</v>
      </c>
      <c r="B14" s="5" t="s">
        <v>0</v>
      </c>
      <c r="C14" s="5" t="s">
        <v>37</v>
      </c>
      <c r="D14" s="5" t="s">
        <v>38</v>
      </c>
      <c r="E14" s="22"/>
      <c r="F14" s="22"/>
      <c r="G14" s="17"/>
      <c r="H14" s="17"/>
      <c r="I14" s="17"/>
    </row>
    <row r="15" spans="1:9" ht="35.25" customHeight="1">
      <c r="A15" s="39" t="s">
        <v>5</v>
      </c>
      <c r="B15" s="40" t="s">
        <v>46</v>
      </c>
      <c r="C15" s="41">
        <f>5.19+3.97</f>
        <v>9.16</v>
      </c>
      <c r="D15" s="42">
        <v>976974.82</v>
      </c>
      <c r="E15" s="24"/>
      <c r="F15" s="1"/>
      <c r="G15" s="25"/>
      <c r="H15" s="25"/>
      <c r="I15" s="16"/>
    </row>
    <row r="16" spans="1:9" ht="15" customHeight="1">
      <c r="A16" s="6"/>
      <c r="B16" s="43" t="s">
        <v>13</v>
      </c>
      <c r="C16" s="10"/>
      <c r="D16" s="44">
        <v>476940.03</v>
      </c>
      <c r="E16" s="1"/>
      <c r="F16" s="1"/>
      <c r="H16" s="66"/>
      <c r="I16" s="16"/>
    </row>
    <row r="17" spans="1:9" ht="15" customHeight="1">
      <c r="A17" s="6"/>
      <c r="B17" s="43" t="s">
        <v>14</v>
      </c>
      <c r="C17" s="10"/>
      <c r="D17" s="44">
        <v>89369.2</v>
      </c>
      <c r="E17" s="1"/>
      <c r="F17" s="1"/>
      <c r="H17" s="66"/>
      <c r="I17" s="16"/>
    </row>
    <row r="18" spans="1:9" ht="16.5" customHeight="1">
      <c r="A18" s="6"/>
      <c r="B18" s="43" t="s">
        <v>15</v>
      </c>
      <c r="C18" s="10"/>
      <c r="D18" s="45">
        <v>52095.73</v>
      </c>
      <c r="E18" s="1"/>
      <c r="F18" s="1"/>
      <c r="G18" s="25"/>
      <c r="H18" s="25"/>
      <c r="I18" s="16"/>
    </row>
    <row r="19" spans="1:9" ht="30" customHeight="1">
      <c r="A19" s="6"/>
      <c r="B19" s="43" t="s">
        <v>47</v>
      </c>
      <c r="C19" s="10"/>
      <c r="D19" s="45">
        <v>27973.11</v>
      </c>
      <c r="E19" s="1"/>
      <c r="F19" s="1"/>
      <c r="H19" s="27"/>
      <c r="I19" s="1"/>
    </row>
    <row r="20" spans="1:9" ht="27" customHeight="1">
      <c r="A20" s="6"/>
      <c r="B20" s="7" t="s">
        <v>16</v>
      </c>
      <c r="C20" s="10"/>
      <c r="D20" s="63">
        <v>5111.95</v>
      </c>
      <c r="E20" s="1"/>
      <c r="F20" s="1"/>
      <c r="H20" s="25"/>
      <c r="I20" s="1"/>
    </row>
    <row r="21" spans="1:9" ht="15.75" customHeight="1">
      <c r="A21" s="6"/>
      <c r="B21" s="7" t="s">
        <v>48</v>
      </c>
      <c r="C21" s="10"/>
      <c r="D21" s="63">
        <v>6632.86</v>
      </c>
      <c r="E21" s="1"/>
      <c r="F21" s="1"/>
      <c r="H21" s="25"/>
      <c r="I21" s="1"/>
    </row>
    <row r="22" spans="1:9" ht="15.75" customHeight="1">
      <c r="A22" s="6"/>
      <c r="B22" s="7" t="s">
        <v>49</v>
      </c>
      <c r="C22" s="10"/>
      <c r="D22" s="63">
        <v>10930.33</v>
      </c>
      <c r="E22" s="1"/>
      <c r="F22" s="1"/>
      <c r="H22" s="25"/>
      <c r="I22" s="1"/>
    </row>
    <row r="23" spans="1:9" ht="15.75" customHeight="1">
      <c r="A23" s="6"/>
      <c r="B23" s="7" t="s">
        <v>50</v>
      </c>
      <c r="C23" s="10"/>
      <c r="D23" s="63">
        <v>5297.97</v>
      </c>
      <c r="E23" s="1"/>
      <c r="F23" s="1"/>
      <c r="H23" s="25"/>
      <c r="I23" s="1"/>
    </row>
    <row r="24" spans="1:9" ht="57.75" customHeight="1">
      <c r="A24" s="6"/>
      <c r="B24" s="43" t="s">
        <v>51</v>
      </c>
      <c r="C24" s="10"/>
      <c r="D24" s="46">
        <v>330596.75</v>
      </c>
      <c r="E24" s="1"/>
      <c r="F24" s="1"/>
      <c r="G24" s="25"/>
      <c r="H24" s="27"/>
      <c r="I24" s="1"/>
    </row>
    <row r="25" spans="1:9" ht="27" customHeight="1">
      <c r="A25" s="6"/>
      <c r="B25" s="7" t="s">
        <v>52</v>
      </c>
      <c r="C25" s="10"/>
      <c r="D25" s="63">
        <v>2835.85</v>
      </c>
      <c r="E25" s="1"/>
      <c r="F25" s="1"/>
      <c r="G25" s="25"/>
      <c r="H25" s="25"/>
      <c r="I25" s="1"/>
    </row>
    <row r="26" spans="1:9" ht="28.5" customHeight="1">
      <c r="A26" s="6"/>
      <c r="B26" s="7" t="s">
        <v>53</v>
      </c>
      <c r="C26" s="10"/>
      <c r="D26" s="63">
        <v>3067.15</v>
      </c>
      <c r="E26" s="1"/>
      <c r="F26" s="1"/>
      <c r="G26" s="25"/>
      <c r="H26" s="25"/>
      <c r="I26" s="1"/>
    </row>
    <row r="27" spans="1:9" ht="14.25" customHeight="1">
      <c r="A27" s="6"/>
      <c r="B27" s="7" t="s">
        <v>78</v>
      </c>
      <c r="C27" s="10"/>
      <c r="D27" s="63">
        <v>5721</v>
      </c>
      <c r="E27" s="1"/>
      <c r="F27" s="1"/>
      <c r="G27" s="25"/>
      <c r="H27" s="25"/>
      <c r="I27" s="1"/>
    </row>
    <row r="28" spans="1:9" ht="33" customHeight="1">
      <c r="A28" s="6"/>
      <c r="B28" s="7" t="s">
        <v>55</v>
      </c>
      <c r="C28" s="10"/>
      <c r="D28" s="63">
        <v>2346.23</v>
      </c>
      <c r="E28" s="1"/>
      <c r="F28" s="1"/>
      <c r="G28" s="30"/>
      <c r="H28" s="25"/>
      <c r="I28" s="1"/>
    </row>
    <row r="29" spans="1:9" ht="42.75" customHeight="1">
      <c r="A29" s="6"/>
      <c r="B29" s="7" t="s">
        <v>56</v>
      </c>
      <c r="C29" s="10"/>
      <c r="D29" s="63">
        <v>35252.520000000004</v>
      </c>
      <c r="E29" s="1"/>
      <c r="F29" s="1"/>
      <c r="I29" s="1"/>
    </row>
    <row r="30" spans="1:9" ht="18" customHeight="1">
      <c r="A30" s="6"/>
      <c r="B30" s="7" t="s">
        <v>77</v>
      </c>
      <c r="C30" s="10"/>
      <c r="D30" s="63">
        <v>13311</v>
      </c>
      <c r="E30" s="1"/>
      <c r="F30" s="1"/>
      <c r="G30" s="47"/>
      <c r="H30" s="47"/>
      <c r="I30" s="47"/>
    </row>
    <row r="31" spans="1:9" s="49" customFormat="1" ht="31.5" customHeight="1">
      <c r="A31" s="6"/>
      <c r="B31" s="7" t="s">
        <v>91</v>
      </c>
      <c r="C31" s="10"/>
      <c r="D31" s="63">
        <v>268063</v>
      </c>
      <c r="E31" s="1"/>
      <c r="F31" s="1"/>
      <c r="G31" s="15"/>
      <c r="H31" s="48"/>
      <c r="I31" s="15"/>
    </row>
    <row r="32" spans="1:9" s="49" customFormat="1" ht="19.5" customHeight="1">
      <c r="A32" s="6"/>
      <c r="B32" s="51" t="s">
        <v>17</v>
      </c>
      <c r="C32" s="41">
        <v>0.1</v>
      </c>
      <c r="D32" s="53">
        <v>5854.1</v>
      </c>
      <c r="E32" s="1"/>
      <c r="F32" s="1"/>
      <c r="G32" s="50"/>
      <c r="H32" s="50"/>
      <c r="I32" s="48"/>
    </row>
    <row r="33" spans="1:9" ht="39" customHeight="1">
      <c r="A33" s="6"/>
      <c r="B33" s="51" t="s">
        <v>18</v>
      </c>
      <c r="C33" s="52">
        <f>4.82+1.64+1.27</f>
        <v>7.73</v>
      </c>
      <c r="D33" s="54">
        <v>894447.6899999998</v>
      </c>
      <c r="E33" s="24"/>
      <c r="F33" s="1"/>
      <c r="G33" s="13"/>
      <c r="H33" s="50"/>
      <c r="I33" s="1"/>
    </row>
    <row r="34" spans="1:9" ht="15" customHeight="1">
      <c r="A34" s="6"/>
      <c r="B34" s="7" t="s">
        <v>19</v>
      </c>
      <c r="C34" s="10"/>
      <c r="D34" s="65">
        <v>511619.71</v>
      </c>
      <c r="E34" s="1"/>
      <c r="F34" s="1"/>
      <c r="G34" s="13"/>
      <c r="H34" s="50"/>
      <c r="I34" s="1"/>
    </row>
    <row r="35" spans="1:9" ht="15.75" customHeight="1">
      <c r="A35" s="6"/>
      <c r="B35" s="7" t="s">
        <v>14</v>
      </c>
      <c r="C35" s="10"/>
      <c r="D35" s="65">
        <v>92476</v>
      </c>
      <c r="E35" s="1"/>
      <c r="F35" s="1"/>
      <c r="G35" s="13"/>
      <c r="H35" s="50"/>
      <c r="I35" s="1"/>
    </row>
    <row r="36" spans="1:9" ht="15.75" customHeight="1">
      <c r="A36" s="6"/>
      <c r="B36" s="7" t="s">
        <v>20</v>
      </c>
      <c r="C36" s="10"/>
      <c r="D36" s="63">
        <v>6000</v>
      </c>
      <c r="E36" s="1"/>
      <c r="F36" s="1"/>
      <c r="G36" s="13"/>
      <c r="H36" s="50"/>
      <c r="I36" s="1"/>
    </row>
    <row r="37" spans="1:9" ht="16.5" customHeight="1">
      <c r="A37" s="6"/>
      <c r="B37" s="7" t="s">
        <v>21</v>
      </c>
      <c r="C37" s="10"/>
      <c r="D37" s="63">
        <v>6681.13</v>
      </c>
      <c r="E37" s="1"/>
      <c r="F37" s="1"/>
      <c r="G37" s="13"/>
      <c r="H37" s="13"/>
      <c r="I37" s="31"/>
    </row>
    <row r="38" spans="1:9" ht="16.5" customHeight="1">
      <c r="A38" s="6"/>
      <c r="B38" s="7" t="s">
        <v>87</v>
      </c>
      <c r="C38" s="10"/>
      <c r="D38" s="63">
        <v>277670.85</v>
      </c>
      <c r="E38" s="1"/>
      <c r="F38" s="1"/>
      <c r="G38" s="13"/>
      <c r="H38" s="13"/>
      <c r="I38" s="31"/>
    </row>
    <row r="39" spans="1:7" ht="19.5" customHeight="1">
      <c r="A39" s="6" t="s">
        <v>6</v>
      </c>
      <c r="B39" s="51" t="s">
        <v>4</v>
      </c>
      <c r="C39" s="41">
        <v>5.81</v>
      </c>
      <c r="D39" s="53">
        <v>208388.90000000002</v>
      </c>
      <c r="E39" s="24"/>
      <c r="F39" s="1"/>
      <c r="G39" s="55"/>
    </row>
    <row r="40" spans="1:7" ht="29.25" customHeight="1">
      <c r="A40" s="6" t="s">
        <v>7</v>
      </c>
      <c r="B40" s="51" t="s">
        <v>22</v>
      </c>
      <c r="C40" s="41">
        <v>1.46</v>
      </c>
      <c r="D40" s="54">
        <v>182559.82</v>
      </c>
      <c r="E40" s="1"/>
      <c r="F40" s="1"/>
      <c r="G40" s="13"/>
    </row>
    <row r="41" spans="1:7" ht="25.5">
      <c r="A41" s="6" t="s">
        <v>8</v>
      </c>
      <c r="B41" s="51" t="s">
        <v>57</v>
      </c>
      <c r="C41" s="41">
        <v>2.75</v>
      </c>
      <c r="D41" s="54">
        <v>261514.98</v>
      </c>
      <c r="E41" s="24"/>
      <c r="F41" s="1"/>
      <c r="G41" s="11"/>
    </row>
    <row r="42" spans="1:6" ht="12.75">
      <c r="A42" s="6"/>
      <c r="B42" s="7" t="s">
        <v>58</v>
      </c>
      <c r="C42" s="23"/>
      <c r="D42" s="63">
        <v>200437.45</v>
      </c>
      <c r="E42" s="24"/>
      <c r="F42" s="1"/>
    </row>
    <row r="43" spans="1:6" ht="12.75">
      <c r="A43" s="6"/>
      <c r="B43" s="7" t="s">
        <v>59</v>
      </c>
      <c r="C43" s="58"/>
      <c r="D43" s="65">
        <v>33839.51</v>
      </c>
      <c r="E43" s="1"/>
      <c r="F43" s="1"/>
    </row>
    <row r="44" spans="1:6" ht="12.75">
      <c r="A44" s="6"/>
      <c r="B44" s="7" t="s">
        <v>23</v>
      </c>
      <c r="C44" s="58"/>
      <c r="D44" s="65">
        <v>27238.02</v>
      </c>
      <c r="E44" s="1"/>
      <c r="F44" s="1"/>
    </row>
    <row r="45" spans="1:6" ht="12.75">
      <c r="A45" s="6" t="s">
        <v>10</v>
      </c>
      <c r="B45" s="51" t="s">
        <v>3</v>
      </c>
      <c r="C45" s="41">
        <v>4.89</v>
      </c>
      <c r="D45" s="53">
        <v>274124.68000000005</v>
      </c>
      <c r="E45" s="1"/>
      <c r="F45" s="1"/>
    </row>
    <row r="46" spans="1:6" ht="12.75">
      <c r="A46" s="6" t="s">
        <v>9</v>
      </c>
      <c r="B46" s="51" t="s">
        <v>60</v>
      </c>
      <c r="C46" s="41">
        <v>0.78</v>
      </c>
      <c r="D46" s="53">
        <v>38880</v>
      </c>
      <c r="E46" s="1"/>
      <c r="F46" s="1"/>
    </row>
    <row r="47" spans="1:6" ht="25.5">
      <c r="A47" s="6" t="s">
        <v>61</v>
      </c>
      <c r="B47" s="51" t="s">
        <v>94</v>
      </c>
      <c r="C47" s="41">
        <v>2.49</v>
      </c>
      <c r="D47" s="53">
        <v>93261.17000000001</v>
      </c>
      <c r="E47" s="1"/>
      <c r="F47" s="1"/>
    </row>
    <row r="48" spans="1:6" ht="12.75">
      <c r="A48" s="6"/>
      <c r="B48" s="7" t="s">
        <v>62</v>
      </c>
      <c r="C48" s="62"/>
      <c r="D48" s="63">
        <v>93261.17000000001</v>
      </c>
      <c r="E48" s="1"/>
      <c r="F48" s="1"/>
    </row>
    <row r="49" spans="1:6" ht="15">
      <c r="A49" s="6" t="s">
        <v>63</v>
      </c>
      <c r="B49" s="26" t="s">
        <v>1</v>
      </c>
      <c r="C49" s="56">
        <f>C46+C45+C41+C40+C39+C33+C32+C15+C47</f>
        <v>35.17</v>
      </c>
      <c r="D49" s="37">
        <v>2936006.1599999997</v>
      </c>
      <c r="E49" s="1"/>
      <c r="F49" s="1"/>
    </row>
    <row r="50" spans="1:6" ht="14.25">
      <c r="A50" s="6"/>
      <c r="B50" s="28" t="s">
        <v>24</v>
      </c>
      <c r="C50" s="29"/>
      <c r="D50" s="38">
        <v>1908.8500000000931</v>
      </c>
      <c r="E50" s="1"/>
      <c r="F50" s="30"/>
    </row>
    <row r="51" spans="1:6" ht="12.75">
      <c r="A51" s="17"/>
      <c r="B51" s="17"/>
      <c r="C51" s="17"/>
      <c r="D51" s="17"/>
      <c r="E51" s="17"/>
      <c r="F51" s="17"/>
    </row>
    <row r="52" spans="1:6" ht="36" customHeight="1">
      <c r="A52" s="57" t="s">
        <v>2</v>
      </c>
      <c r="B52" s="57" t="s">
        <v>0</v>
      </c>
      <c r="C52" s="67" t="s">
        <v>39</v>
      </c>
      <c r="D52" s="67"/>
      <c r="E52" s="57" t="s">
        <v>92</v>
      </c>
      <c r="F52" s="57" t="s">
        <v>40</v>
      </c>
    </row>
    <row r="53" spans="1:6" ht="32.25" customHeight="1">
      <c r="A53" s="5">
        <v>3</v>
      </c>
      <c r="B53" s="7" t="s">
        <v>64</v>
      </c>
      <c r="C53" s="75">
        <v>684797.88</v>
      </c>
      <c r="D53" s="75"/>
      <c r="E53" s="9">
        <v>595775.24</v>
      </c>
      <c r="F53" s="21">
        <f>C53-E53</f>
        <v>89022.64000000001</v>
      </c>
    </row>
  </sheetData>
  <sheetProtection/>
  <mergeCells count="8">
    <mergeCell ref="H16:H17"/>
    <mergeCell ref="C52:D52"/>
    <mergeCell ref="C53:D53"/>
    <mergeCell ref="A7:F7"/>
    <mergeCell ref="A10:A12"/>
    <mergeCell ref="C10:C12"/>
    <mergeCell ref="E10:E12"/>
    <mergeCell ref="F10:F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4" t="s">
        <v>76</v>
      </c>
      <c r="B2" s="74"/>
      <c r="C2" s="74"/>
      <c r="D2" s="74"/>
    </row>
    <row r="4" spans="1:4" ht="58.5" customHeight="1">
      <c r="A4" s="14" t="s">
        <v>41</v>
      </c>
      <c r="B4" s="12" t="s">
        <v>42</v>
      </c>
      <c r="C4" s="12" t="s">
        <v>43</v>
      </c>
      <c r="D4" s="12" t="s">
        <v>44</v>
      </c>
    </row>
    <row r="5" spans="1:4" ht="16.5" customHeight="1">
      <c r="A5" s="6" t="s">
        <v>25</v>
      </c>
      <c r="B5" s="8">
        <v>1062769.86</v>
      </c>
      <c r="C5" s="9">
        <v>0</v>
      </c>
      <c r="D5" s="8">
        <v>1717028.37</v>
      </c>
    </row>
    <row r="6" spans="1:4" ht="16.5" customHeight="1">
      <c r="A6" s="6" t="s">
        <v>26</v>
      </c>
      <c r="B6" s="8">
        <v>1030067.26</v>
      </c>
      <c r="C6" s="9">
        <v>-238482.97999999998</v>
      </c>
      <c r="D6" s="8">
        <v>1323591.15</v>
      </c>
    </row>
    <row r="7" spans="1:4" ht="16.5" customHeight="1">
      <c r="A7" s="6" t="s">
        <v>27</v>
      </c>
      <c r="B7" s="8">
        <v>186256.2</v>
      </c>
      <c r="C7" s="9">
        <v>-58108.55000000002</v>
      </c>
      <c r="D7" s="8">
        <v>227787.39</v>
      </c>
    </row>
    <row r="8" spans="1:4" ht="15.75" customHeight="1">
      <c r="A8" s="6" t="s">
        <v>28</v>
      </c>
      <c r="B8" s="8">
        <v>192653.18</v>
      </c>
      <c r="C8" s="9">
        <v>-49088.95999999999</v>
      </c>
      <c r="D8" s="8">
        <v>254432.93</v>
      </c>
    </row>
    <row r="9" spans="1:4" ht="17.25" customHeight="1">
      <c r="A9" s="6" t="s">
        <v>30</v>
      </c>
      <c r="B9" s="8">
        <v>229003.92</v>
      </c>
      <c r="C9" s="9">
        <f>187232.19-B9</f>
        <v>-41771.73000000001</v>
      </c>
      <c r="D9" s="8">
        <v>223825.8</v>
      </c>
    </row>
    <row r="10" spans="1:4" ht="17.25" customHeight="1">
      <c r="A10" s="6" t="s">
        <v>29</v>
      </c>
      <c r="B10" s="8">
        <f>B5+B6+B7+B8+B9</f>
        <v>2700750.4200000004</v>
      </c>
      <c r="C10" s="9">
        <f>C5+C6+C7+C8+C9</f>
        <v>-387452.22</v>
      </c>
      <c r="D10" s="9">
        <f>D5+D6+D7+D8+D9</f>
        <v>3746665.64</v>
      </c>
    </row>
    <row r="11" spans="1:3" ht="12.75">
      <c r="A11" s="22"/>
      <c r="B11" s="32"/>
      <c r="C11" s="33"/>
    </row>
    <row r="12" ht="21" customHeight="1">
      <c r="A12" s="34"/>
    </row>
    <row r="13" ht="12.75">
      <c r="A13" s="59" t="s">
        <v>79</v>
      </c>
    </row>
    <row r="14" ht="12.75">
      <c r="A14" s="59" t="s">
        <v>80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B57" sqref="B57"/>
    </sheetView>
  </sheetViews>
  <sheetFormatPr defaultColWidth="9.00390625" defaultRowHeight="12.75"/>
  <cols>
    <col min="1" max="1" width="6.625" style="0" customWidth="1"/>
    <col min="2" max="2" width="48.375" style="0" customWidth="1"/>
    <col min="3" max="3" width="12.375" style="0" customWidth="1"/>
    <col min="4" max="4" width="16.875" style="0" customWidth="1"/>
    <col min="5" max="5" width="19.875" style="0" customWidth="1"/>
    <col min="6" max="6" width="21.87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4"/>
      <c r="D1" s="4"/>
      <c r="E1" s="4"/>
      <c r="F1" s="19" t="s">
        <v>31</v>
      </c>
    </row>
    <row r="2" spans="2:6" ht="15.75" customHeight="1">
      <c r="B2" s="2"/>
      <c r="C2" s="3"/>
      <c r="D2" s="3"/>
      <c r="E2" s="3"/>
      <c r="F2" s="19" t="s">
        <v>11</v>
      </c>
    </row>
    <row r="3" spans="2:6" ht="15">
      <c r="B3" s="2"/>
      <c r="C3" s="3"/>
      <c r="D3" s="3"/>
      <c r="E3" s="3"/>
      <c r="F3" s="19"/>
    </row>
    <row r="4" spans="2:6" ht="19.5" customHeight="1">
      <c r="B4" s="2"/>
      <c r="C4" s="3"/>
      <c r="D4" s="3"/>
      <c r="E4" s="3"/>
      <c r="F4" s="19" t="s">
        <v>12</v>
      </c>
    </row>
    <row r="5" spans="2:6" ht="22.5" customHeight="1">
      <c r="B5" s="2"/>
      <c r="C5" s="3"/>
      <c r="D5" s="3"/>
      <c r="E5" s="3"/>
      <c r="F5" s="19"/>
    </row>
    <row r="6" spans="2:6" ht="12.75">
      <c r="B6" s="2"/>
      <c r="C6" s="3"/>
      <c r="D6" s="3"/>
      <c r="E6" s="3"/>
      <c r="F6" s="3"/>
    </row>
    <row r="7" spans="1:9" ht="42" customHeight="1">
      <c r="A7" s="69" t="s">
        <v>81</v>
      </c>
      <c r="B7" s="69"/>
      <c r="C7" s="69"/>
      <c r="D7" s="69"/>
      <c r="E7" s="69"/>
      <c r="F7" s="69"/>
      <c r="G7" s="18"/>
      <c r="H7" s="18"/>
      <c r="I7" s="18"/>
    </row>
    <row r="8" spans="1:9" ht="1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69" customHeight="1">
      <c r="A9" s="5" t="s">
        <v>2</v>
      </c>
      <c r="B9" s="5" t="s">
        <v>0</v>
      </c>
      <c r="C9" s="5" t="s">
        <v>32</v>
      </c>
      <c r="D9" s="5" t="s">
        <v>33</v>
      </c>
      <c r="E9" s="5" t="s">
        <v>45</v>
      </c>
      <c r="F9" s="5" t="s">
        <v>40</v>
      </c>
      <c r="G9" s="15"/>
      <c r="I9" s="1"/>
    </row>
    <row r="10" spans="1:8" ht="44.25" customHeight="1">
      <c r="A10" s="70">
        <v>1</v>
      </c>
      <c r="B10" s="7" t="s">
        <v>34</v>
      </c>
      <c r="C10" s="71">
        <v>7548</v>
      </c>
      <c r="D10" s="35">
        <f>2479053.98+432576.62+25488+35324.7</f>
        <v>2972443.3000000003</v>
      </c>
      <c r="E10" s="72">
        <f>2409363.31+417544.28+30280.72+28726.8</f>
        <v>2885915.11</v>
      </c>
      <c r="F10" s="76">
        <f>D10-E10</f>
        <v>86528.19000000041</v>
      </c>
      <c r="G10" s="13"/>
      <c r="H10" s="1"/>
    </row>
    <row r="11" spans="1:8" ht="18.75" customHeight="1">
      <c r="A11" s="70"/>
      <c r="B11" s="7" t="s">
        <v>35</v>
      </c>
      <c r="C11" s="71"/>
      <c r="D11" s="35">
        <f>D10-D12</f>
        <v>2272290.8200000003</v>
      </c>
      <c r="E11" s="72"/>
      <c r="F11" s="76"/>
      <c r="G11" s="13"/>
      <c r="H11" s="1"/>
    </row>
    <row r="12" spans="1:8" ht="17.25" customHeight="1">
      <c r="A12" s="70"/>
      <c r="B12" s="7" t="s">
        <v>36</v>
      </c>
      <c r="C12" s="71"/>
      <c r="D12" s="35">
        <f>C10*7.73*12</f>
        <v>700152.48</v>
      </c>
      <c r="E12" s="72"/>
      <c r="F12" s="76"/>
      <c r="G12" s="13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5" t="s">
        <v>2</v>
      </c>
      <c r="B14" s="5" t="s">
        <v>0</v>
      </c>
      <c r="C14" s="5" t="s">
        <v>37</v>
      </c>
      <c r="D14" s="5" t="s">
        <v>38</v>
      </c>
      <c r="E14" s="22"/>
      <c r="F14" s="22"/>
      <c r="G14" s="17"/>
      <c r="H14" s="17"/>
      <c r="I14" s="17"/>
    </row>
    <row r="15" spans="1:9" ht="35.25" customHeight="1">
      <c r="A15" s="39" t="s">
        <v>5</v>
      </c>
      <c r="B15" s="40" t="s">
        <v>46</v>
      </c>
      <c r="C15" s="41">
        <f>5.19+3.97</f>
        <v>9.16</v>
      </c>
      <c r="D15" s="42">
        <v>1070908.71</v>
      </c>
      <c r="E15" s="24"/>
      <c r="F15" s="1"/>
      <c r="G15" s="25"/>
      <c r="H15" s="25"/>
      <c r="I15" s="16"/>
    </row>
    <row r="16" spans="1:9" ht="15" customHeight="1">
      <c r="A16" s="6"/>
      <c r="B16" s="43" t="s">
        <v>13</v>
      </c>
      <c r="C16" s="10"/>
      <c r="D16" s="44">
        <v>477376.42</v>
      </c>
      <c r="E16" s="1"/>
      <c r="F16" s="1"/>
      <c r="H16" s="66"/>
      <c r="I16" s="16"/>
    </row>
    <row r="17" spans="1:9" ht="15" customHeight="1">
      <c r="A17" s="6"/>
      <c r="B17" s="43" t="s">
        <v>14</v>
      </c>
      <c r="C17" s="10"/>
      <c r="D17" s="44">
        <v>89450.97</v>
      </c>
      <c r="E17" s="1"/>
      <c r="F17" s="1"/>
      <c r="H17" s="66"/>
      <c r="I17" s="16"/>
    </row>
    <row r="18" spans="1:9" ht="16.5" customHeight="1">
      <c r="A18" s="6"/>
      <c r="B18" s="43" t="s">
        <v>15</v>
      </c>
      <c r="C18" s="10"/>
      <c r="D18" s="44">
        <v>94712.68</v>
      </c>
      <c r="E18" s="1"/>
      <c r="F18" s="1"/>
      <c r="G18" s="25"/>
      <c r="H18" s="25"/>
      <c r="I18" s="16"/>
    </row>
    <row r="19" spans="1:9" ht="30" customHeight="1">
      <c r="A19" s="6"/>
      <c r="B19" s="43" t="s">
        <v>47</v>
      </c>
      <c r="C19" s="10"/>
      <c r="D19" s="44">
        <v>35569.07</v>
      </c>
      <c r="E19" s="1"/>
      <c r="F19" s="1"/>
      <c r="H19" s="27"/>
      <c r="I19" s="1"/>
    </row>
    <row r="20" spans="1:9" ht="27" customHeight="1">
      <c r="A20" s="6"/>
      <c r="B20" s="7" t="s">
        <v>16</v>
      </c>
      <c r="C20" s="10"/>
      <c r="D20" s="36">
        <v>5116.63</v>
      </c>
      <c r="E20" s="1"/>
      <c r="F20" s="1"/>
      <c r="H20" s="25"/>
      <c r="I20" s="1"/>
    </row>
    <row r="21" spans="1:9" ht="15.75" customHeight="1">
      <c r="A21" s="6"/>
      <c r="B21" s="7" t="s">
        <v>49</v>
      </c>
      <c r="C21" s="10"/>
      <c r="D21" s="36">
        <v>10940.33</v>
      </c>
      <c r="E21" s="1"/>
      <c r="F21" s="1"/>
      <c r="H21" s="25"/>
      <c r="I21" s="1"/>
    </row>
    <row r="22" spans="1:9" ht="15.75" customHeight="1">
      <c r="A22" s="6"/>
      <c r="B22" s="7" t="s">
        <v>50</v>
      </c>
      <c r="C22" s="10"/>
      <c r="D22" s="36">
        <v>19512.11</v>
      </c>
      <c r="E22" s="1"/>
      <c r="F22" s="1"/>
      <c r="H22" s="25"/>
      <c r="I22" s="1"/>
    </row>
    <row r="23" spans="1:9" ht="57.75" customHeight="1">
      <c r="A23" s="6"/>
      <c r="B23" s="43" t="s">
        <v>51</v>
      </c>
      <c r="C23" s="10"/>
      <c r="D23" s="36">
        <v>373799.57</v>
      </c>
      <c r="E23" s="1"/>
      <c r="F23" s="1"/>
      <c r="G23" s="25"/>
      <c r="H23" s="27"/>
      <c r="I23" s="1"/>
    </row>
    <row r="24" spans="1:9" ht="27" customHeight="1">
      <c r="A24" s="6"/>
      <c r="B24" s="7" t="s">
        <v>52</v>
      </c>
      <c r="C24" s="10"/>
      <c r="D24" s="36">
        <v>22889.8</v>
      </c>
      <c r="E24" s="1"/>
      <c r="F24" s="1"/>
      <c r="G24" s="25"/>
      <c r="H24" s="25"/>
      <c r="I24" s="1"/>
    </row>
    <row r="25" spans="1:9" ht="28.5" customHeight="1">
      <c r="A25" s="6"/>
      <c r="B25" s="7" t="s">
        <v>53</v>
      </c>
      <c r="C25" s="10"/>
      <c r="D25" s="36">
        <v>33522.32</v>
      </c>
      <c r="E25" s="1"/>
      <c r="F25" s="1"/>
      <c r="G25" s="25"/>
      <c r="H25" s="25"/>
      <c r="I25" s="1"/>
    </row>
    <row r="26" spans="1:9" ht="33" customHeight="1">
      <c r="A26" s="6"/>
      <c r="B26" s="7" t="s">
        <v>55</v>
      </c>
      <c r="C26" s="10"/>
      <c r="D26" s="36">
        <v>2658.76</v>
      </c>
      <c r="E26" s="1"/>
      <c r="F26" s="1"/>
      <c r="G26" s="30"/>
      <c r="H26" s="25"/>
      <c r="I26" s="1"/>
    </row>
    <row r="27" spans="1:9" ht="16.5" customHeight="1">
      <c r="A27" s="6"/>
      <c r="B27" s="7" t="s">
        <v>85</v>
      </c>
      <c r="C27" s="10"/>
      <c r="D27" s="36">
        <v>9848</v>
      </c>
      <c r="E27" s="1"/>
      <c r="F27" s="1"/>
      <c r="G27" s="17"/>
      <c r="H27" s="17"/>
      <c r="I27" s="1"/>
    </row>
    <row r="28" spans="1:9" ht="18" customHeight="1">
      <c r="A28" s="6"/>
      <c r="B28" s="7" t="s">
        <v>83</v>
      </c>
      <c r="C28" s="10"/>
      <c r="D28" s="36">
        <v>765</v>
      </c>
      <c r="E28" s="1"/>
      <c r="F28" s="1"/>
      <c r="G28" s="15"/>
      <c r="H28" s="1"/>
      <c r="I28" s="31"/>
    </row>
    <row r="29" spans="1:9" ht="18" customHeight="1">
      <c r="A29" s="6"/>
      <c r="B29" s="7" t="s">
        <v>84</v>
      </c>
      <c r="C29" s="10"/>
      <c r="D29" s="36">
        <v>8897</v>
      </c>
      <c r="E29" s="1"/>
      <c r="F29" s="1"/>
      <c r="I29" s="1"/>
    </row>
    <row r="30" spans="1:9" ht="34.5" customHeight="1">
      <c r="A30" s="6"/>
      <c r="B30" s="7" t="s">
        <v>56</v>
      </c>
      <c r="C30" s="10"/>
      <c r="D30" s="36">
        <v>35504.69</v>
      </c>
      <c r="E30" s="1"/>
      <c r="F30" s="1"/>
      <c r="I30" s="1"/>
    </row>
    <row r="31" spans="1:9" ht="32.25" customHeight="1">
      <c r="A31" s="6"/>
      <c r="B31" s="7" t="s">
        <v>93</v>
      </c>
      <c r="C31" s="10"/>
      <c r="D31" s="36">
        <v>259714</v>
      </c>
      <c r="E31" s="1"/>
      <c r="F31" s="1"/>
      <c r="G31" s="47"/>
      <c r="H31" s="47"/>
      <c r="I31" s="47"/>
    </row>
    <row r="32" spans="1:9" s="49" customFormat="1" ht="14.25" customHeight="1">
      <c r="A32" s="6"/>
      <c r="B32" s="51" t="s">
        <v>17</v>
      </c>
      <c r="C32" s="41">
        <v>0.1</v>
      </c>
      <c r="D32" s="54">
        <v>9885.779999999999</v>
      </c>
      <c r="E32" s="1"/>
      <c r="F32" s="1"/>
      <c r="G32" s="50"/>
      <c r="H32" s="50"/>
      <c r="I32" s="48"/>
    </row>
    <row r="33" spans="1:9" ht="39" customHeight="1">
      <c r="A33" s="6"/>
      <c r="B33" s="51" t="s">
        <v>18</v>
      </c>
      <c r="C33" s="52">
        <f>4.82+1.64+1.27</f>
        <v>7.73</v>
      </c>
      <c r="D33" s="54">
        <v>895250.1699999999</v>
      </c>
      <c r="E33" s="24"/>
      <c r="F33" s="1"/>
      <c r="G33" s="13"/>
      <c r="H33" s="50"/>
      <c r="I33" s="1"/>
    </row>
    <row r="34" spans="1:9" ht="15" customHeight="1">
      <c r="A34" s="6"/>
      <c r="B34" s="7" t="s">
        <v>19</v>
      </c>
      <c r="C34" s="10"/>
      <c r="D34" s="65">
        <v>512087.83</v>
      </c>
      <c r="E34" s="1"/>
      <c r="F34" s="1"/>
      <c r="G34" s="13"/>
      <c r="H34" s="50"/>
      <c r="I34" s="1"/>
    </row>
    <row r="35" spans="1:9" ht="15.75" customHeight="1">
      <c r="A35" s="6"/>
      <c r="B35" s="7" t="s">
        <v>14</v>
      </c>
      <c r="C35" s="10"/>
      <c r="D35" s="65">
        <v>92560.62</v>
      </c>
      <c r="E35" s="1"/>
      <c r="F35" s="1"/>
      <c r="G35" s="13"/>
      <c r="H35" s="50"/>
      <c r="I35" s="1"/>
    </row>
    <row r="36" spans="1:9" ht="15.75" customHeight="1">
      <c r="A36" s="6"/>
      <c r="B36" s="7" t="s">
        <v>20</v>
      </c>
      <c r="C36" s="10"/>
      <c r="D36" s="65">
        <v>6000</v>
      </c>
      <c r="E36" s="1"/>
      <c r="F36" s="1"/>
      <c r="G36" s="13"/>
      <c r="H36" s="50"/>
      <c r="I36" s="1"/>
    </row>
    <row r="37" spans="1:9" ht="16.5" customHeight="1">
      <c r="A37" s="6"/>
      <c r="B37" s="7" t="s">
        <v>21</v>
      </c>
      <c r="C37" s="10"/>
      <c r="D37" s="65">
        <v>6687.24</v>
      </c>
      <c r="E37" s="1"/>
      <c r="F37" s="1"/>
      <c r="G37" s="13"/>
      <c r="H37" s="13"/>
      <c r="I37" s="31"/>
    </row>
    <row r="38" spans="1:9" ht="16.5" customHeight="1">
      <c r="A38" s="6"/>
      <c r="B38" s="7" t="s">
        <v>87</v>
      </c>
      <c r="C38" s="10"/>
      <c r="D38" s="65">
        <v>277914.48</v>
      </c>
      <c r="E38" s="1"/>
      <c r="F38" s="1"/>
      <c r="G38" s="13"/>
      <c r="H38" s="13"/>
      <c r="I38" s="31"/>
    </row>
    <row r="39" spans="1:7" ht="19.5" customHeight="1">
      <c r="A39" s="6" t="s">
        <v>6</v>
      </c>
      <c r="B39" s="51" t="s">
        <v>4</v>
      </c>
      <c r="C39" s="41">
        <v>5.81</v>
      </c>
      <c r="D39" s="54">
        <v>208498.14</v>
      </c>
      <c r="E39" s="24"/>
      <c r="F39" s="1"/>
      <c r="G39" s="55"/>
    </row>
    <row r="40" spans="1:7" ht="29.25" customHeight="1">
      <c r="A40" s="6" t="s">
        <v>7</v>
      </c>
      <c r="B40" s="51" t="s">
        <v>22</v>
      </c>
      <c r="C40" s="41">
        <v>1.46</v>
      </c>
      <c r="D40" s="54">
        <v>182784.88</v>
      </c>
      <c r="E40" s="1"/>
      <c r="F40" s="1"/>
      <c r="G40" s="13"/>
    </row>
    <row r="41" spans="1:7" ht="25.5">
      <c r="A41" s="6" t="s">
        <v>8</v>
      </c>
      <c r="B41" s="51" t="s">
        <v>57</v>
      </c>
      <c r="C41" s="41">
        <v>2.75</v>
      </c>
      <c r="D41" s="54">
        <v>260960.12</v>
      </c>
      <c r="E41" s="24"/>
      <c r="F41" s="1"/>
      <c r="G41" s="11"/>
    </row>
    <row r="42" spans="1:6" ht="12.75">
      <c r="A42" s="6"/>
      <c r="B42" s="7" t="s">
        <v>58</v>
      </c>
      <c r="C42" s="23"/>
      <c r="D42" s="65">
        <v>199825.69999999998</v>
      </c>
      <c r="E42" s="24"/>
      <c r="F42" s="1"/>
    </row>
    <row r="43" spans="1:6" ht="12.75">
      <c r="A43" s="6"/>
      <c r="B43" s="7" t="s">
        <v>59</v>
      </c>
      <c r="C43" s="58"/>
      <c r="D43" s="65">
        <v>33870.47</v>
      </c>
      <c r="E43" s="1"/>
      <c r="F43" s="1"/>
    </row>
    <row r="44" spans="1:6" ht="12.75">
      <c r="A44" s="6"/>
      <c r="B44" s="7" t="s">
        <v>23</v>
      </c>
      <c r="C44" s="58"/>
      <c r="D44" s="65">
        <v>27263.95</v>
      </c>
      <c r="E44" s="1"/>
      <c r="F44" s="1"/>
    </row>
    <row r="45" spans="1:6" ht="12.75">
      <c r="A45" s="6" t="s">
        <v>10</v>
      </c>
      <c r="B45" s="51" t="s">
        <v>3</v>
      </c>
      <c r="C45" s="41">
        <v>4.89</v>
      </c>
      <c r="D45" s="54">
        <v>274469.87</v>
      </c>
      <c r="E45" s="1"/>
      <c r="F45" s="1"/>
    </row>
    <row r="46" spans="1:6" ht="12.75">
      <c r="A46" s="6" t="s">
        <v>9</v>
      </c>
      <c r="B46" s="51" t="s">
        <v>60</v>
      </c>
      <c r="C46" s="41">
        <v>0.78</v>
      </c>
      <c r="D46" s="54">
        <v>38232</v>
      </c>
      <c r="E46" s="1"/>
      <c r="F46" s="1"/>
    </row>
    <row r="47" spans="1:6" ht="25.5">
      <c r="A47" s="6" t="s">
        <v>61</v>
      </c>
      <c r="B47" s="51" t="s">
        <v>94</v>
      </c>
      <c r="C47" s="41">
        <v>2.49</v>
      </c>
      <c r="D47" s="54">
        <v>93346.18</v>
      </c>
      <c r="E47" s="1"/>
      <c r="F47" s="1"/>
    </row>
    <row r="48" spans="1:6" ht="12.75">
      <c r="A48" s="6"/>
      <c r="B48" s="7" t="s">
        <v>62</v>
      </c>
      <c r="C48" s="61"/>
      <c r="D48" s="65">
        <v>93346.18</v>
      </c>
      <c r="E48" s="1"/>
      <c r="F48" s="1"/>
    </row>
    <row r="49" spans="1:6" ht="15">
      <c r="A49" s="6" t="s">
        <v>63</v>
      </c>
      <c r="B49" s="26" t="s">
        <v>1</v>
      </c>
      <c r="C49" s="56">
        <f>C46+C45+C41+C40+C39+C33+C32+C15+C47</f>
        <v>35.17</v>
      </c>
      <c r="D49" s="37">
        <v>3009533.47</v>
      </c>
      <c r="E49" s="1"/>
      <c r="F49" s="1"/>
    </row>
    <row r="50" spans="1:6" ht="14.25">
      <c r="A50" s="6"/>
      <c r="B50" s="28" t="s">
        <v>24</v>
      </c>
      <c r="C50" s="29"/>
      <c r="D50" s="38">
        <v>-37090.169999999925</v>
      </c>
      <c r="E50" s="1"/>
      <c r="F50" s="30"/>
    </row>
    <row r="51" spans="1:6" ht="12.75">
      <c r="A51" s="17"/>
      <c r="B51" s="17"/>
      <c r="C51" s="17"/>
      <c r="D51" s="17"/>
      <c r="E51" s="17"/>
      <c r="F51" s="17"/>
    </row>
    <row r="52" spans="1:6" ht="29.25" customHeight="1">
      <c r="A52" s="57" t="s">
        <v>2</v>
      </c>
      <c r="B52" s="57" t="s">
        <v>0</v>
      </c>
      <c r="C52" s="67" t="s">
        <v>39</v>
      </c>
      <c r="D52" s="67"/>
      <c r="E52" s="57" t="s">
        <v>88</v>
      </c>
      <c r="F52" s="57" t="s">
        <v>40</v>
      </c>
    </row>
    <row r="53" spans="1:6" ht="32.25" customHeight="1">
      <c r="A53" s="5">
        <v>3</v>
      </c>
      <c r="B53" s="7" t="s">
        <v>64</v>
      </c>
      <c r="C53" s="68">
        <v>705961.94</v>
      </c>
      <c r="D53" s="68"/>
      <c r="E53" s="60">
        <v>664572.63</v>
      </c>
      <c r="F53" s="64">
        <f>C53-E53</f>
        <v>41389.30999999994</v>
      </c>
    </row>
  </sheetData>
  <sheetProtection/>
  <mergeCells count="8">
    <mergeCell ref="H16:H17"/>
    <mergeCell ref="C52:D52"/>
    <mergeCell ref="C53:D53"/>
    <mergeCell ref="A7:F7"/>
    <mergeCell ref="A10:A12"/>
    <mergeCell ref="C10:C12"/>
    <mergeCell ref="E10:E12"/>
    <mergeCell ref="F10:F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2.25390625" style="0" bestFit="1" customWidth="1"/>
    <col min="6" max="6" width="9.75390625" style="0" bestFit="1" customWidth="1"/>
  </cols>
  <sheetData>
    <row r="2" spans="1:4" ht="22.5" customHeight="1">
      <c r="A2" s="74" t="s">
        <v>82</v>
      </c>
      <c r="B2" s="74"/>
      <c r="C2" s="74"/>
      <c r="D2" s="74"/>
    </row>
    <row r="4" spans="1:4" ht="58.5" customHeight="1">
      <c r="A4" s="14" t="s">
        <v>41</v>
      </c>
      <c r="B4" s="12" t="s">
        <v>42</v>
      </c>
      <c r="C4" s="12" t="s">
        <v>43</v>
      </c>
      <c r="D4" s="12" t="s">
        <v>44</v>
      </c>
    </row>
    <row r="5" spans="1:4" ht="16.5" customHeight="1">
      <c r="A5" s="6" t="s">
        <v>25</v>
      </c>
      <c r="B5" s="8">
        <v>1748379.36</v>
      </c>
      <c r="C5" s="9">
        <v>0</v>
      </c>
      <c r="D5" s="8">
        <v>1508250.44</v>
      </c>
    </row>
    <row r="6" spans="1:4" ht="16.5" customHeight="1">
      <c r="A6" s="6" t="s">
        <v>26</v>
      </c>
      <c r="B6" s="8">
        <v>1100624.96</v>
      </c>
      <c r="C6" s="9">
        <v>-84313.26000000001</v>
      </c>
      <c r="D6" s="8">
        <v>1488651.95</v>
      </c>
    </row>
    <row r="7" spans="1:4" ht="16.5" customHeight="1">
      <c r="A7" s="6" t="s">
        <v>27</v>
      </c>
      <c r="B7" s="8">
        <v>176679.25999999998</v>
      </c>
      <c r="C7" s="9">
        <v>-7774.279999999999</v>
      </c>
      <c r="D7" s="8">
        <v>215253.85</v>
      </c>
    </row>
    <row r="8" spans="1:4" ht="15.75" customHeight="1">
      <c r="A8" s="6" t="s">
        <v>28</v>
      </c>
      <c r="B8" s="8">
        <v>191310.45</v>
      </c>
      <c r="C8" s="9">
        <v>-7749.030000000028</v>
      </c>
      <c r="D8" s="8">
        <v>252171.55</v>
      </c>
    </row>
    <row r="9" spans="1:4" ht="17.25" customHeight="1">
      <c r="A9" s="6" t="s">
        <v>30</v>
      </c>
      <c r="B9" s="8">
        <v>233756</v>
      </c>
      <c r="C9" s="9">
        <f>222144.32-B9</f>
        <v>-11611.679999999993</v>
      </c>
      <c r="D9" s="8">
        <v>245044.27</v>
      </c>
    </row>
    <row r="10" spans="1:4" ht="17.25" customHeight="1">
      <c r="A10" s="6" t="s">
        <v>29</v>
      </c>
      <c r="B10" s="8">
        <f>B5+B6+B7+B8+B9</f>
        <v>3450750.0300000003</v>
      </c>
      <c r="C10" s="9">
        <f>C5+C6+C7+C8+C9</f>
        <v>-111448.25000000003</v>
      </c>
      <c r="D10" s="9">
        <f>D5+D6+D7+D8+D9</f>
        <v>3709372.0599999996</v>
      </c>
    </row>
    <row r="11" spans="1:3" ht="12.75">
      <c r="A11" s="22"/>
      <c r="B11" s="32"/>
      <c r="C11" s="33"/>
    </row>
    <row r="12" ht="21" customHeight="1">
      <c r="A12" s="3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Системник</cp:lastModifiedBy>
  <cp:lastPrinted>2015-08-05T11:49:26Z</cp:lastPrinted>
  <dcterms:created xsi:type="dcterms:W3CDTF">2010-02-04T08:22:49Z</dcterms:created>
  <dcterms:modified xsi:type="dcterms:W3CDTF">2017-04-06T10:52:56Z</dcterms:modified>
  <cp:category/>
  <cp:version/>
  <cp:contentType/>
  <cp:contentStatus/>
</cp:coreProperties>
</file>